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14505" yWindow="-15" windowWidth="14340" windowHeight="13020" activeTab="2"/>
  </bookViews>
  <sheets>
    <sheet name="KrList" sheetId="81" r:id="rId1"/>
    <sheet name="Rekap" sheetId="82" r:id="rId2"/>
    <sheet name="SP" sheetId="68" r:id="rId3"/>
  </sheets>
  <definedNames>
    <definedName name="_xlnm._FilterDatabase" localSheetId="2" hidden="1">SP!#REF!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1">Rekap!$35:$35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J113" i="68"/>
  <c r="H113"/>
  <c r="J112"/>
  <c r="H112"/>
  <c r="J111"/>
  <c r="H111"/>
  <c r="J138" l="1"/>
  <c r="J154"/>
  <c r="J153"/>
  <c r="J152"/>
  <c r="J151"/>
  <c r="J148"/>
  <c r="J147"/>
  <c r="J146"/>
  <c r="J145"/>
  <c r="J144"/>
  <c r="J143"/>
  <c r="J142"/>
  <c r="J140"/>
  <c r="J139"/>
  <c r="J136"/>
  <c r="J135"/>
  <c r="J133"/>
  <c r="J132"/>
  <c r="J131"/>
  <c r="J129"/>
  <c r="J128"/>
  <c r="J127"/>
  <c r="J126"/>
  <c r="J125"/>
  <c r="J122"/>
  <c r="J121"/>
  <c r="J120"/>
  <c r="J109"/>
  <c r="H109"/>
  <c r="J108"/>
  <c r="H108"/>
  <c r="J107"/>
  <c r="H107"/>
  <c r="J106"/>
  <c r="H106"/>
  <c r="J105"/>
  <c r="H105"/>
  <c r="J104"/>
  <c r="H104"/>
  <c r="J103"/>
  <c r="H103"/>
  <c r="J102"/>
  <c r="H102"/>
  <c r="J101"/>
  <c r="H101"/>
  <c r="J100"/>
  <c r="H100"/>
  <c r="J99"/>
  <c r="H99"/>
  <c r="J98"/>
  <c r="H98"/>
  <c r="J97"/>
  <c r="H97"/>
  <c r="J96"/>
  <c r="H96"/>
  <c r="J95"/>
  <c r="H95"/>
  <c r="J94"/>
  <c r="H94"/>
  <c r="J93"/>
  <c r="H93"/>
  <c r="J92"/>
  <c r="H92"/>
  <c r="J91"/>
  <c r="H91"/>
  <c r="J90"/>
  <c r="H90"/>
  <c r="J89"/>
  <c r="H89"/>
  <c r="J88"/>
  <c r="H88"/>
  <c r="J87"/>
  <c r="H87"/>
  <c r="J86"/>
  <c r="H86"/>
  <c r="J85"/>
  <c r="H85"/>
  <c r="J84"/>
  <c r="H84"/>
  <c r="J83"/>
  <c r="H83"/>
  <c r="J82"/>
  <c r="H82"/>
  <c r="J81"/>
  <c r="H81"/>
  <c r="J80"/>
  <c r="H80"/>
  <c r="J75"/>
  <c r="H75"/>
  <c r="J74"/>
  <c r="H74"/>
  <c r="J73"/>
  <c r="H73"/>
  <c r="J72"/>
  <c r="H72"/>
  <c r="J71"/>
  <c r="H71"/>
  <c r="J70"/>
  <c r="H70"/>
  <c r="J69"/>
  <c r="J68"/>
  <c r="J67"/>
  <c r="H67"/>
  <c r="J66"/>
  <c r="H66"/>
  <c r="J65"/>
  <c r="H65"/>
  <c r="J64"/>
  <c r="H64"/>
  <c r="J63"/>
  <c r="H63"/>
  <c r="J62"/>
  <c r="H62"/>
  <c r="J61"/>
  <c r="H61"/>
  <c r="J60"/>
  <c r="H60"/>
  <c r="J59"/>
  <c r="H59"/>
  <c r="J58"/>
  <c r="H58"/>
  <c r="J57"/>
  <c r="H57"/>
  <c r="J56"/>
  <c r="H56"/>
  <c r="J55"/>
  <c r="H55"/>
  <c r="J54"/>
  <c r="H54"/>
  <c r="J53"/>
  <c r="H53"/>
  <c r="J52"/>
  <c r="H52"/>
  <c r="J51"/>
  <c r="H51"/>
  <c r="J50"/>
  <c r="H50"/>
  <c r="J49"/>
  <c r="H49"/>
  <c r="J48"/>
  <c r="A4"/>
  <c r="A5" s="1"/>
  <c r="A6" s="1"/>
  <c r="A7" s="1"/>
  <c r="A8" s="1"/>
  <c r="A9" s="1"/>
  <c r="A10" s="1"/>
  <c r="J46"/>
  <c r="H46"/>
  <c r="J45"/>
  <c r="H45"/>
  <c r="J43"/>
  <c r="H43"/>
  <c r="J42"/>
  <c r="H42"/>
  <c r="J39"/>
  <c r="H39"/>
  <c r="J37"/>
  <c r="H37"/>
  <c r="J36"/>
  <c r="H36"/>
  <c r="J34"/>
  <c r="H34"/>
  <c r="J33"/>
  <c r="H33"/>
  <c r="J32"/>
  <c r="H32"/>
  <c r="J30"/>
  <c r="H30"/>
  <c r="J28"/>
  <c r="H28"/>
  <c r="J26"/>
  <c r="H26"/>
  <c r="J25"/>
  <c r="H25"/>
  <c r="J24"/>
  <c r="H24"/>
  <c r="J23"/>
  <c r="H23"/>
  <c r="J22"/>
  <c r="H22"/>
  <c r="J6"/>
  <c r="H6"/>
  <c r="H76" s="1"/>
  <c r="G7" i="82" s="1"/>
  <c r="A11" i="68" l="1"/>
  <c r="A12" s="1"/>
  <c r="A13" s="1"/>
  <c r="A14" s="1"/>
  <c r="A15" s="1"/>
  <c r="A16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2" s="1"/>
  <c r="A113" s="1"/>
  <c r="A114" s="1"/>
  <c r="A115" s="1"/>
  <c r="A116" s="1"/>
  <c r="A117" s="1"/>
  <c r="A118" s="1"/>
  <c r="A119" s="1"/>
  <c r="A120" s="1"/>
  <c r="A121" s="1"/>
  <c r="A122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J155"/>
  <c r="H13" i="82" s="1"/>
  <c r="J114" i="68"/>
  <c r="J115" s="1"/>
  <c r="J117" s="1"/>
  <c r="H10" i="82" s="1"/>
  <c r="H116" i="68"/>
  <c r="J149"/>
  <c r="H12" i="82" s="1"/>
  <c r="J77" i="68"/>
  <c r="H9" i="82" s="1"/>
  <c r="J118" i="68" l="1"/>
  <c r="G8" i="82"/>
  <c r="J78" i="68"/>
  <c r="G2" i="82"/>
  <c r="C1"/>
  <c r="I47"/>
  <c r="F47"/>
  <c r="E47"/>
  <c r="G19" i="81"/>
  <c r="G18"/>
  <c r="G17"/>
  <c r="G16"/>
  <c r="G47" i="82" l="1"/>
  <c r="D15" i="81" s="1"/>
  <c r="D20" s="1"/>
  <c r="H47" i="82"/>
  <c r="F15" i="81" s="1"/>
  <c r="F20" s="1"/>
  <c r="G15" l="1"/>
  <c r="G20" s="1"/>
  <c r="F26" s="1"/>
  <c r="F27" s="1"/>
  <c r="F31" s="1"/>
</calcChain>
</file>

<file path=xl/sharedStrings.xml><?xml version="1.0" encoding="utf-8"?>
<sst xmlns="http://schemas.openxmlformats.org/spreadsheetml/2006/main" count="398" uniqueCount="240">
  <si>
    <t/>
  </si>
  <si>
    <t>ks</t>
  </si>
  <si>
    <t>Forma kabelova do 5x2</t>
  </si>
  <si>
    <t>S K</t>
  </si>
  <si>
    <t>Dodávka zařízení</t>
  </si>
  <si>
    <t>Měření na účastnické zásuvce - všechny TV kanály</t>
  </si>
  <si>
    <t>Elektroinstal. PVC trubka ohebná 16mm</t>
  </si>
  <si>
    <t>Elektroinstal. PVC trubka ohebná 23mm</t>
  </si>
  <si>
    <t>Elektroinstal. PVC trubka ohebná 29mm</t>
  </si>
  <si>
    <t>C - 2 2 M      - ROZVODY</t>
  </si>
  <si>
    <t>Osazení hmoždinky 8mm v cihl. zdivu</t>
  </si>
  <si>
    <t>NOSNÝ MATERIÁL</t>
  </si>
  <si>
    <t>Nosný materiál</t>
  </si>
  <si>
    <t>mn.</t>
  </si>
  <si>
    <t xml:space="preserve"> -S Kabelová forma UTP kabelu</t>
  </si>
  <si>
    <t>JČ</t>
  </si>
  <si>
    <t xml:space="preserve"> -S Montáž oboustranných podružných hodin</t>
  </si>
  <si>
    <t>Zemní práce</t>
  </si>
  <si>
    <t>Krabice KO 97 vč. víčka</t>
  </si>
  <si>
    <t>Krabice KT 250</t>
  </si>
  <si>
    <t>Krabice univers. KU68/2 vč. víčka</t>
  </si>
  <si>
    <t xml:space="preserve"> -S Měření kabelu, zpacování protokolu</t>
  </si>
  <si>
    <t>mn.j.</t>
  </si>
  <si>
    <t>m</t>
  </si>
  <si>
    <t>Víko žlabu 62/50</t>
  </si>
  <si>
    <t>Nosník "62"</t>
  </si>
  <si>
    <t>Koleno "62"</t>
  </si>
  <si>
    <t>Koleno "62" - víko</t>
  </si>
  <si>
    <t>Víko žlabu 125/50</t>
  </si>
  <si>
    <t>Nosnik "125"</t>
  </si>
  <si>
    <t>Koleno "125"</t>
  </si>
  <si>
    <t>Koleno "125" - víko</t>
  </si>
  <si>
    <t>Spojovaci mater. 100ks (srouby,matice)</t>
  </si>
  <si>
    <t>Spojka</t>
  </si>
  <si>
    <t>Vyhledání vývodu nebo krabice</t>
  </si>
  <si>
    <t>Odv. a zavičk. krab. s víčkem na závit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</si>
  <si>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</si>
  <si>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</si>
  <si>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</si>
  <si>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</si>
  <si>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</si>
  <si>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</si>
  <si>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</si>
  <si>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</si>
  <si>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</si>
  <si>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</si>
  <si>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</si>
  <si>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</si>
  <si>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</si>
  <si>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 xml:space="preserve"> - 19" ventilátor do stropu rozvaděče,</t>
  </si>
  <si>
    <t xml:space="preserve"> - 19" 1U záslepka,</t>
  </si>
  <si>
    <t xml:space="preserve"> - 19" 1U vyvazovací panel,</t>
  </si>
  <si>
    <t xml:space="preserve"> - ostatní drobný materiál nutný k montáži a zprovoznění rozvaděče</t>
  </si>
  <si>
    <t>Páteřní rozvody</t>
  </si>
  <si>
    <t>Zásuvky</t>
  </si>
  <si>
    <t>odb. odhah.</t>
  </si>
  <si>
    <t xml:space="preserve"> -S Revize SK</t>
  </si>
  <si>
    <t xml:space="preserve"> -S Revize STA</t>
  </si>
  <si>
    <t xml:space="preserve"> -S Revize zarizeni </t>
  </si>
  <si>
    <t>Optika</t>
  </si>
  <si>
    <t>Odstranění ochrany FO vlákna vlákna</t>
  </si>
  <si>
    <t>upevnění FO kab.v FO rozvaděči vč.odizol.primární a sekund.izolace</t>
  </si>
  <si>
    <t>Uchycení rezervy FO kabelu</t>
  </si>
  <si>
    <t>kompletace a instalace FO rozvaděče do datové skříně</t>
  </si>
  <si>
    <t>Značení trasy vedení</t>
  </si>
  <si>
    <t>Zhotovení kruhových otvorů</t>
  </si>
  <si>
    <t xml:space="preserve"> -S Převzetí prostor</t>
  </si>
  <si>
    <t>Štítek kabelový</t>
  </si>
  <si>
    <t>Koaxiální kabely</t>
  </si>
  <si>
    <t>kpl</t>
  </si>
  <si>
    <t>Horiz. rozvody</t>
  </si>
  <si>
    <t>Instalace a konfigurace AP</t>
  </si>
  <si>
    <t>Složka - A, nosný materiál</t>
  </si>
  <si>
    <t>STA</t>
  </si>
  <si>
    <t xml:space="preserve"> -S Montáž RJ45 </t>
  </si>
  <si>
    <t>Typ</t>
  </si>
  <si>
    <t>Název</t>
  </si>
  <si>
    <t>odb. odhad</t>
  </si>
  <si>
    <t>Aktivní prvky</t>
  </si>
  <si>
    <t>odb. odhlad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</si>
  <si>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</si>
  <si>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</si>
  <si>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</si>
  <si>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</si>
  <si>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</si>
  <si>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</si>
  <si>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</si>
  <si>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</si>
  <si>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</si>
  <si>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</si>
  <si>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</si>
  <si>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</si>
  <si>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</si>
  <si>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</si>
  <si>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</si>
  <si>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</si>
  <si>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</si>
  <si>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</si>
  <si>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</si>
  <si>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</si>
  <si>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</si>
  <si>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</si>
  <si>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</si>
  <si>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Kryt zásuvky komunikační - bílá</t>
  </si>
  <si>
    <t>Skříň rozvodnice 500x500x250, vč. výzbroje (rozbočovače, zesilovače, konektory, apod.)</t>
  </si>
  <si>
    <t>Společná TV anténa (STA)</t>
  </si>
  <si>
    <t>Strukturovaná kabeláž (SK)</t>
  </si>
  <si>
    <t>REKAPITULACE  SLP</t>
  </si>
  <si>
    <t>Složka - B, podružný materiál t.j. 3% z "A"</t>
  </si>
  <si>
    <t>Kabel J-Y(st)Y 2x2x0,8 - v trubce, liště,  žlabu</t>
  </si>
  <si>
    <t>C - 2 2 M -  ZAŘÍZENÍ</t>
  </si>
  <si>
    <t>Koaxiální dvojzásuvka koncová, max. -2dB, SAT/TV/R, -strojek</t>
  </si>
  <si>
    <t xml:space="preserve"> - 19" 1U panel telefonních linek 25xRJ45, ca.3</t>
  </si>
  <si>
    <t>Komunikační zařízení pacient-sestra</t>
  </si>
  <si>
    <t xml:space="preserve"> - 19" osvětlení rozvaděče 1U</t>
  </si>
  <si>
    <t>Měření vstupního signálu TV</t>
  </si>
  <si>
    <t>Demontáž stávajícího zařízení vč. ekologické likvidace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</si>
  <si>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</si>
  <si>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</si>
  <si>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</si>
  <si>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</si>
  <si>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</si>
  <si>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</si>
  <si>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</si>
  <si>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</si>
  <si>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</si>
  <si>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</si>
  <si>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</si>
  <si>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</si>
  <si>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</si>
  <si>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</si>
  <si>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</si>
  <si>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</si>
  <si>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</si>
  <si>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</si>
  <si>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</si>
  <si>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</si>
  <si>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</si>
  <si>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Ing. Miroslav Rek</t>
  </si>
  <si>
    <t>Ukončení vlákna pigtailem</t>
  </si>
  <si>
    <t>Měření FO vláken vč. vystavení protokolu</t>
  </si>
  <si>
    <t xml:space="preserve"> - 19"1U Patch Panel Cat.6A U/FTP,24xRJ45 kompletní</t>
  </si>
  <si>
    <t xml:space="preserve"> - Patchkord RJ45/RJ45, cat.6A - 2m</t>
  </si>
  <si>
    <t>KZ</t>
  </si>
  <si>
    <t>Koaxiální kabel 75Ω, útlum&lt;18,6dB/100m/862MHz, bezhalogenový</t>
  </si>
  <si>
    <t>Klinický alarm</t>
  </si>
  <si>
    <t>Keystone  1xRJ45, kat.6A stíněný</t>
  </si>
  <si>
    <t xml:space="preserve"> - Patchkord RJ45/RJ45, cat.6A - 1m</t>
  </si>
  <si>
    <t>Protipožární pěna 325 ml, max. 2,1 l vyplně, vč. označení PU</t>
  </si>
  <si>
    <t xml:space="preserve"> - duplexní patchcord 9/125, OS, LC/LC 2m </t>
  </si>
  <si>
    <t xml:space="preserve"> - 19" 1U  Polička výsuvná, nosnost 50kg</t>
  </si>
  <si>
    <t>Nosník, spojky žlabů a úchytky k nosným konstrukcím</t>
  </si>
  <si>
    <t>19' rozvaděč stojanový 32U/800x800 skleněné dveře vč.:</t>
  </si>
  <si>
    <t>DRL2.1</t>
  </si>
  <si>
    <t xml:space="preserve"> - Napájecí přepínač 2x230V In, 8x230V Out</t>
  </si>
  <si>
    <t xml:space="preserve">Kabel U/FTP 4-pár kat. 6A, LSZH, </t>
  </si>
  <si>
    <t xml:space="preserve"> - UPS - záložní zdroj 230V, 1500W</t>
  </si>
  <si>
    <t>JL667A</t>
  </si>
  <si>
    <t>HPE Aruba 6300F 48G 4SFP56 - 48x 10/100/1000BASER-T, 4x SFP56</t>
  </si>
  <si>
    <t>HP</t>
  </si>
  <si>
    <t>JW811A</t>
  </si>
  <si>
    <t>Aruba IAP-315 Wireless AP</t>
  </si>
  <si>
    <t>J4859D</t>
  </si>
  <si>
    <t>Modul SFP, 1G, SFP+</t>
  </si>
  <si>
    <t>Rozšíření stávajícího rozvaděče</t>
  </si>
  <si>
    <t xml:space="preserve">Kontrola a otestování rozvodného vedení </t>
  </si>
  <si>
    <t>Terminál personálu IP</t>
  </si>
  <si>
    <t>Zásuvka ethernet IP</t>
  </si>
  <si>
    <t>Systémový server VoIP</t>
  </si>
  <si>
    <t>SW licence účastníka</t>
  </si>
  <si>
    <t>SW historie volání</t>
  </si>
  <si>
    <t>Závěs lůžkové jednotky bez konektoru IP</t>
  </si>
  <si>
    <t>Zásuvka účastníka IP</t>
  </si>
  <si>
    <t>Komunikační jednotka IP</t>
  </si>
  <si>
    <t>Signalizační jednotka IP</t>
  </si>
  <si>
    <t>Vchodová komunikační jednotka IP</t>
  </si>
  <si>
    <t>Táhlo nouzového volání IP</t>
  </si>
  <si>
    <t xml:space="preserve">Táhlo nouzového volání s tlačítkem IP </t>
  </si>
  <si>
    <t>Svítidlo IP</t>
  </si>
  <si>
    <t>Ovladač elektrického zámku IP</t>
  </si>
  <si>
    <t>Switch modul ZPT IP</t>
  </si>
  <si>
    <t>Napáječ 250 W IP</t>
  </si>
  <si>
    <t>Konektor včetně proměření</t>
  </si>
  <si>
    <t>Naprogramování a konfigurace systému</t>
  </si>
  <si>
    <t>Kontrola provozu a zaškolení</t>
  </si>
  <si>
    <t>TP IP</t>
  </si>
  <si>
    <t>ZE IP</t>
  </si>
  <si>
    <t>SSV IP</t>
  </si>
  <si>
    <t>SW LI</t>
  </si>
  <si>
    <t>SW HV</t>
  </si>
  <si>
    <t>ZLJ IP</t>
  </si>
  <si>
    <t>ZU IP</t>
  </si>
  <si>
    <t>KJ IP</t>
  </si>
  <si>
    <t>SIJ IP</t>
  </si>
  <si>
    <t>VKJ IP</t>
  </si>
  <si>
    <t>TANV IP</t>
  </si>
  <si>
    <t>TTNV IP</t>
  </si>
  <si>
    <t>SV IP</t>
  </si>
  <si>
    <t>OEZ IP</t>
  </si>
  <si>
    <t>SM IP</t>
  </si>
  <si>
    <t>N250 IP</t>
  </si>
  <si>
    <t>RJ45</t>
  </si>
  <si>
    <t>Instalační rámeček malý</t>
  </si>
  <si>
    <t>Instalační rámeček malý (SIJ)</t>
  </si>
  <si>
    <t>Instalační rámeček malý (ZE)</t>
  </si>
  <si>
    <t>Instalační rámeček malý (ZU,ZVST)</t>
  </si>
  <si>
    <t>Instalační rámeček střední (ZLJ)</t>
  </si>
  <si>
    <t>Instalační rámeček velký (KJ,KJD,VKJ)</t>
  </si>
  <si>
    <t>Kabel U/FTP 4P, cat 5e - v trubce, liště,  žlabu</t>
  </si>
  <si>
    <t>Kabel U/UTP 4-pár kat. 5e, LSZH  - v trubce, liště,  žlabu</t>
  </si>
  <si>
    <t>Kabel 2x1,5 třída reakce na oheň B2(ca)s1d1 - volně uložen</t>
  </si>
  <si>
    <t xml:space="preserve"> -S Demontáž oboustranných podružných hodin</t>
  </si>
  <si>
    <t>Montáž opt.  adaptérů</t>
  </si>
  <si>
    <t>Volací šňůra IP</t>
  </si>
  <si>
    <t>VS IP</t>
  </si>
  <si>
    <t>Závěs volací šňůry pro ZLJ</t>
  </si>
  <si>
    <t>ZVSZ</t>
  </si>
  <si>
    <t xml:space="preserve">Zprovoznění stávajícího zařízení </t>
  </si>
  <si>
    <t>Nemocnice Písek, a.s. Sociální zázemí chirurgic. oddělení - I.etapa</t>
  </si>
  <si>
    <t>LT projekt, a.s.</t>
  </si>
  <si>
    <t>Nemocnice Písek, a.s.</t>
  </si>
  <si>
    <t>D.1.01.04d - Slaboproudé elektroinstalace</t>
  </si>
  <si>
    <t>SO 01 Rekonstrukce části 2.NP budovy L</t>
  </si>
  <si>
    <r>
      <t>Optický kabel  SM 16vl. 9/ 125</t>
    </r>
    <r>
      <rPr>
        <sz val="10"/>
        <rFont val="Calibri"/>
        <family val="2"/>
        <charset val="238"/>
      </rPr>
      <t>µ</t>
    </r>
    <r>
      <rPr>
        <sz val="8.5"/>
        <rFont val="Arial CE"/>
        <family val="2"/>
        <charset val="238"/>
      </rPr>
      <t>m, LS0H</t>
    </r>
  </si>
  <si>
    <r>
      <t>Koaxiální kabel 75</t>
    </r>
    <r>
      <rPr>
        <sz val="10"/>
        <rFont val="Calibri"/>
        <family val="2"/>
        <charset val="238"/>
      </rPr>
      <t>Ω</t>
    </r>
    <r>
      <rPr>
        <sz val="10"/>
        <rFont val="Arial CE"/>
        <family val="2"/>
        <charset val="238"/>
      </rPr>
      <t>, útlum&lt;13,1dB/100m/862MHz, bezhalogenový</t>
    </r>
  </si>
  <si>
    <t>Datové rozvaděče</t>
  </si>
  <si>
    <t xml:space="preserve">Maska nosná pro 1xRJ45, </t>
  </si>
  <si>
    <t xml:space="preserve">Maska nosná pro 2xRJ45, </t>
  </si>
  <si>
    <t xml:space="preserve">Rámeček jednonásobný - </t>
  </si>
  <si>
    <r>
      <t xml:space="preserve"> - 19"Optická vana 1U -  vč .organizéru, LC adaptérů a LC pigtailů pro 24 vláken 9/125</t>
    </r>
    <r>
      <rPr>
        <sz val="10"/>
        <rFont val="Calibri"/>
        <family val="2"/>
        <charset val="238"/>
      </rPr>
      <t>µ</t>
    </r>
    <r>
      <rPr>
        <sz val="8.5"/>
        <rFont val="Arial"/>
        <family val="2"/>
        <charset val="238"/>
      </rPr>
      <t>m</t>
    </r>
  </si>
  <si>
    <t>Kryt zásuvky TV-R-SAT, bílý, + rámeček</t>
  </si>
  <si>
    <t>Lišta plastová 18x13</t>
  </si>
  <si>
    <t>Lišta plastová 24x22</t>
  </si>
  <si>
    <t>Lišta plastová 40x40</t>
  </si>
  <si>
    <t>Kabelový žlab kovový plný 62/50</t>
  </si>
  <si>
    <t>Kabelový žlab kovový plný 125/50</t>
  </si>
  <si>
    <t>Kabelový žlab kovový plný 40/20 vč. víka, žárový zinek</t>
  </si>
  <si>
    <t>Mikrotrubička  12/10, modrá</t>
  </si>
  <si>
    <t>Kabelový drátěný žlab  50x50mm</t>
  </si>
  <si>
    <t xml:space="preserve"> - duplexní patchcord 9/125, LC/LC 2m </t>
  </si>
</sst>
</file>

<file path=xl/styles.xml><?xml version="1.0" encoding="utf-8"?>
<styleSheet xmlns="http://schemas.openxmlformats.org/spreadsheetml/2006/main">
  <numFmts count="7">
    <numFmt numFmtId="44" formatCode="_-* #,##0.00\ &quot;Kč&quot;_-;\-* #,##0.00\ &quot;Kč&quot;_-;_-* &quot;-&quot;??\ &quot;Kč&quot;_-;_-@_-"/>
    <numFmt numFmtId="164" formatCode="0.00E+00_)"/>
    <numFmt numFmtId="165" formatCode="0.00_)"/>
    <numFmt numFmtId="166" formatCode="0_)"/>
    <numFmt numFmtId="167" formatCode="_-* #,##0\ &quot;Kč&quot;_-;\-* #,##0\ &quot;Kč&quot;_-;_-* &quot;-&quot;??\ &quot;Kč&quot;_-;_-@_-"/>
    <numFmt numFmtId="168" formatCode="#,##0.0"/>
    <numFmt numFmtId="169" formatCode="#,##0.00\ [$CZK]"/>
  </numFmts>
  <fonts count="29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Calibri"/>
      <family val="2"/>
      <charset val="238"/>
    </font>
    <font>
      <b/>
      <sz val="11"/>
      <name val="Arial CE"/>
      <family val="2"/>
      <charset val="238"/>
    </font>
    <font>
      <sz val="8.5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8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9" fillId="0" borderId="2">
      <alignment horizontal="justify" vertical="center" wrapText="1"/>
      <protection locked="0"/>
    </xf>
    <xf numFmtId="0" fontId="9" fillId="0" borderId="0"/>
    <xf numFmtId="0" fontId="3" fillId="0" borderId="0"/>
    <xf numFmtId="0" fontId="2" fillId="0" borderId="0"/>
    <xf numFmtId="0" fontId="11" fillId="0" borderId="0"/>
    <xf numFmtId="0" fontId="18" fillId="0" borderId="2" applyProtection="0">
      <alignment horizontal="justify" vertical="center" wrapText="1"/>
    </xf>
    <xf numFmtId="0" fontId="13" fillId="0" borderId="2">
      <alignment horizontal="left" vertical="center" wrapText="1" indent="1"/>
    </xf>
    <xf numFmtId="0" fontId="16" fillId="0" borderId="1">
      <alignment horizontal="left" vertical="center" wrapText="1"/>
    </xf>
    <xf numFmtId="0" fontId="9" fillId="0" borderId="0"/>
  </cellStyleXfs>
  <cellXfs count="330">
    <xf numFmtId="164" fontId="0" fillId="0" borderId="0" xfId="0" applyNumberFormat="1"/>
    <xf numFmtId="164" fontId="3" fillId="0" borderId="0" xfId="0" applyNumberFormat="1" applyFont="1"/>
    <xf numFmtId="164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1" fontId="3" fillId="0" borderId="0" xfId="0" applyNumberFormat="1" applyFont="1" applyAlignment="1">
      <alignment horizontal="left"/>
    </xf>
    <xf numFmtId="164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Alignment="1">
      <alignment vertical="top"/>
    </xf>
    <xf numFmtId="0" fontId="3" fillId="0" borderId="0" xfId="0" applyFont="1" applyBorder="1" applyAlignment="1">
      <alignment horizontal="left" vertical="top"/>
    </xf>
    <xf numFmtId="164" fontId="3" fillId="0" borderId="0" xfId="0" applyNumberFormat="1" applyFont="1" applyBorder="1" applyAlignment="1">
      <alignment vertical="top"/>
    </xf>
    <xf numFmtId="164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6" applyFont="1" applyFill="1" applyBorder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9" fillId="0" borderId="0" xfId="0" applyFont="1" applyBorder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Continuous" vertical="top"/>
    </xf>
    <xf numFmtId="4" fontId="3" fillId="0" borderId="0" xfId="0" applyNumberFormat="1" applyFont="1" applyAlignment="1">
      <alignment vertical="top"/>
    </xf>
    <xf numFmtId="0" fontId="12" fillId="0" borderId="0" xfId="0" applyFont="1" applyBorder="1" applyAlignment="1">
      <alignment horizontal="left" vertical="top"/>
    </xf>
    <xf numFmtId="164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vertical="top" wrapText="1"/>
    </xf>
    <xf numFmtId="1" fontId="3" fillId="0" borderId="0" xfId="0" applyNumberFormat="1" applyFont="1" applyAlignment="1">
      <alignment vertical="top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Alignment="1">
      <alignment vertical="top"/>
    </xf>
    <xf numFmtId="1" fontId="9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168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vertical="top"/>
    </xf>
    <xf numFmtId="167" fontId="4" fillId="0" borderId="0" xfId="1" applyNumberFormat="1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167" fontId="4" fillId="0" borderId="3" xfId="1" applyNumberFormat="1" applyFont="1" applyFill="1" applyBorder="1" applyAlignment="1">
      <alignment vertical="top"/>
    </xf>
    <xf numFmtId="166" fontId="5" fillId="0" borderId="0" xfId="0" applyNumberFormat="1" applyFont="1" applyFill="1" applyAlignment="1" applyProtection="1">
      <alignment horizontal="left" vertical="top" wrapText="1"/>
      <protection locked="0"/>
    </xf>
    <xf numFmtId="164" fontId="5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center" vertical="top"/>
    </xf>
    <xf numFmtId="3" fontId="5" fillId="0" borderId="0" xfId="0" applyNumberFormat="1" applyFont="1" applyFill="1" applyAlignment="1">
      <alignment horizontal="center" vertical="top"/>
    </xf>
    <xf numFmtId="168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168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 applyProtection="1">
      <alignment vertical="top"/>
    </xf>
    <xf numFmtId="1" fontId="5" fillId="0" borderId="0" xfId="0" applyNumberFormat="1" applyFont="1" applyFill="1" applyAlignment="1">
      <alignment horizontal="center" vertical="top"/>
    </xf>
    <xf numFmtId="166" fontId="2" fillId="0" borderId="0" xfId="0" applyNumberFormat="1" applyFont="1" applyFill="1" applyAlignment="1" applyProtection="1">
      <alignment horizontal="left" vertical="top" wrapText="1"/>
      <protection locked="0"/>
    </xf>
    <xf numFmtId="1" fontId="4" fillId="0" borderId="0" xfId="0" applyNumberFormat="1" applyFont="1" applyFill="1" applyAlignment="1">
      <alignment horizontal="center" vertical="top"/>
    </xf>
    <xf numFmtId="168" fontId="4" fillId="0" borderId="0" xfId="0" applyNumberFormat="1" applyFont="1" applyFill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0" fontId="1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1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center" vertical="top"/>
    </xf>
    <xf numFmtId="164" fontId="21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/>
    <xf numFmtId="0" fontId="1" fillId="0" borderId="0" xfId="0" applyFont="1" applyFill="1" applyBorder="1" applyAlignment="1">
      <alignment horizontal="left" vertical="top"/>
    </xf>
    <xf numFmtId="4" fontId="9" fillId="0" borderId="0" xfId="0" applyNumberFormat="1" applyFont="1" applyFill="1" applyAlignment="1">
      <alignment horizontal="center" vertical="top"/>
    </xf>
    <xf numFmtId="3" fontId="9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/>
    </xf>
    <xf numFmtId="164" fontId="9" fillId="0" borderId="0" xfId="0" applyNumberFormat="1" applyFont="1" applyFill="1" applyAlignment="1">
      <alignment vertical="top"/>
    </xf>
    <xf numFmtId="164" fontId="9" fillId="0" borderId="0" xfId="0" applyNumberFormat="1" applyFont="1" applyFill="1" applyAlignment="1">
      <alignment horizontal="left" vertical="top" wrapText="1"/>
    </xf>
    <xf numFmtId="164" fontId="12" fillId="0" borderId="0" xfId="0" applyNumberFormat="1" applyFont="1" applyFill="1" applyAlignment="1">
      <alignment horizontal="center" vertical="top"/>
    </xf>
    <xf numFmtId="3" fontId="12" fillId="0" borderId="0" xfId="0" applyNumberFormat="1" applyFont="1" applyFill="1" applyAlignment="1">
      <alignment horizontal="center" vertical="top"/>
    </xf>
    <xf numFmtId="168" fontId="12" fillId="0" borderId="0" xfId="0" applyNumberFormat="1" applyFont="1" applyFill="1" applyAlignment="1">
      <alignment vertical="top"/>
    </xf>
    <xf numFmtId="4" fontId="12" fillId="0" borderId="0" xfId="0" applyNumberFormat="1" applyFont="1" applyFill="1" applyAlignment="1">
      <alignment vertical="top"/>
    </xf>
    <xf numFmtId="167" fontId="12" fillId="0" borderId="0" xfId="1" applyNumberFormat="1" applyFont="1" applyFill="1" applyAlignment="1">
      <alignment vertical="top"/>
    </xf>
    <xf numFmtId="167" fontId="12" fillId="0" borderId="3" xfId="1" applyNumberFormat="1" applyFont="1" applyFill="1" applyBorder="1" applyAlignment="1">
      <alignment vertical="top"/>
    </xf>
    <xf numFmtId="1" fontId="9" fillId="0" borderId="0" xfId="0" applyNumberFormat="1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3" fontId="12" fillId="0" borderId="0" xfId="0" applyNumberFormat="1" applyFont="1" applyFill="1" applyBorder="1" applyAlignment="1">
      <alignment horizontal="center" vertical="top" wrapText="1"/>
    </xf>
    <xf numFmtId="0" fontId="11" fillId="0" borderId="4" xfId="7" applyFont="1" applyBorder="1" applyAlignment="1">
      <alignment vertical="top"/>
    </xf>
    <xf numFmtId="0" fontId="0" fillId="0" borderId="5" xfId="0" applyNumberFormat="1" applyBorder="1" applyAlignment="1">
      <alignment horizontal="left" vertical="top"/>
    </xf>
    <xf numFmtId="0" fontId="0" fillId="0" borderId="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49" fontId="7" fillId="0" borderId="13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6" xfId="0" applyNumberFormat="1" applyFont="1" applyBorder="1" applyAlignment="1">
      <alignment vertical="top"/>
    </xf>
    <xf numFmtId="3" fontId="3" fillId="0" borderId="17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9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2" fontId="3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/>
    </xf>
    <xf numFmtId="49" fontId="9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2" fontId="3" fillId="0" borderId="0" xfId="0" applyNumberFormat="1" applyFont="1" applyAlignment="1" applyProtection="1">
      <alignment vertical="top"/>
      <protection locked="0"/>
    </xf>
    <xf numFmtId="0" fontId="25" fillId="0" borderId="0" xfId="0" applyNumberFormat="1" applyFont="1" applyBorder="1" applyAlignment="1">
      <alignment horizontal="centerContinuous" vertical="top"/>
    </xf>
    <xf numFmtId="0" fontId="15" fillId="0" borderId="0" xfId="0" applyNumberFormat="1" applyFont="1" applyBorder="1" applyAlignment="1">
      <alignment horizontal="centerContinuous"/>
    </xf>
    <xf numFmtId="0" fontId="15" fillId="0" borderId="0" xfId="0" applyNumberFormat="1" applyFont="1" applyAlignment="1">
      <alignment horizontal="centerContinuous"/>
    </xf>
    <xf numFmtId="0" fontId="15" fillId="0" borderId="0" xfId="0" applyFont="1"/>
    <xf numFmtId="49" fontId="2" fillId="2" borderId="18" xfId="0" applyNumberFormat="1" applyFont="1" applyFill="1" applyBorder="1"/>
    <xf numFmtId="0" fontId="2" fillId="2" borderId="24" xfId="0" applyFont="1" applyFill="1" applyBorder="1"/>
    <xf numFmtId="3" fontId="15" fillId="0" borderId="0" xfId="0" applyNumberFormat="1" applyFont="1"/>
    <xf numFmtId="0" fontId="25" fillId="0" borderId="25" xfId="0" applyFont="1" applyBorder="1" applyAlignment="1">
      <alignment horizontal="centerContinuous" vertical="center"/>
    </xf>
    <xf numFmtId="0" fontId="26" fillId="0" borderId="26" xfId="0" applyFont="1" applyBorder="1" applyAlignment="1">
      <alignment horizontal="centerContinuous" vertical="center"/>
    </xf>
    <xf numFmtId="0" fontId="15" fillId="0" borderId="26" xfId="0" applyFont="1" applyBorder="1" applyAlignment="1">
      <alignment horizontal="centerContinuous" vertical="center"/>
    </xf>
    <xf numFmtId="0" fontId="15" fillId="0" borderId="27" xfId="0" applyFont="1" applyBorder="1" applyAlignment="1">
      <alignment horizontal="centerContinuous" vertical="center"/>
    </xf>
    <xf numFmtId="0" fontId="15" fillId="0" borderId="13" xfId="0" applyFont="1" applyBorder="1"/>
    <xf numFmtId="4" fontId="15" fillId="0" borderId="28" xfId="0" applyNumberFormat="1" applyFont="1" applyBorder="1"/>
    <xf numFmtId="4" fontId="15" fillId="0" borderId="15" xfId="0" applyNumberFormat="1" applyFont="1" applyBorder="1"/>
    <xf numFmtId="0" fontId="15" fillId="0" borderId="30" xfId="0" applyFont="1" applyBorder="1"/>
    <xf numFmtId="0" fontId="15" fillId="0" borderId="31" xfId="0" applyFont="1" applyBorder="1"/>
    <xf numFmtId="1" fontId="15" fillId="0" borderId="32" xfId="0" applyNumberFormat="1" applyFont="1" applyBorder="1" applyAlignment="1">
      <alignment horizontal="right"/>
    </xf>
    <xf numFmtId="0" fontId="15" fillId="0" borderId="32" xfId="0" applyFont="1" applyBorder="1"/>
    <xf numFmtId="0" fontId="26" fillId="0" borderId="0" xfId="0" applyFont="1"/>
    <xf numFmtId="0" fontId="15" fillId="0" borderId="0" xfId="0" applyFont="1" applyAlignment="1">
      <alignment horizontal="left" wrapText="1"/>
    </xf>
    <xf numFmtId="49" fontId="27" fillId="0" borderId="33" xfId="0" applyNumberFormat="1" applyFont="1" applyBorder="1"/>
    <xf numFmtId="49" fontId="27" fillId="0" borderId="0" xfId="0" applyNumberFormat="1" applyFont="1" applyBorder="1"/>
    <xf numFmtId="49" fontId="27" fillId="0" borderId="0" xfId="0" applyNumberFormat="1" applyFont="1" applyBorder="1" applyAlignment="1">
      <alignment shrinkToFit="1"/>
    </xf>
    <xf numFmtId="0" fontId="27" fillId="0" borderId="0" xfId="0" applyFont="1" applyBorder="1"/>
    <xf numFmtId="4" fontId="27" fillId="0" borderId="34" xfId="0" applyNumberFormat="1" applyFont="1" applyBorder="1"/>
    <xf numFmtId="4" fontId="27" fillId="0" borderId="14" xfId="0" applyNumberFormat="1" applyFont="1" applyBorder="1"/>
    <xf numFmtId="4" fontId="27" fillId="0" borderId="16" xfId="0" applyNumberFormat="1" applyFont="1" applyBorder="1"/>
    <xf numFmtId="0" fontId="27" fillId="0" borderId="13" xfId="0" applyFont="1" applyBorder="1"/>
    <xf numFmtId="0" fontId="27" fillId="0" borderId="0" xfId="0" applyFont="1" applyBorder="1" applyAlignment="1">
      <alignment horizontal="right"/>
    </xf>
    <xf numFmtId="0" fontId="27" fillId="0" borderId="29" xfId="0" applyFont="1" applyBorder="1"/>
    <xf numFmtId="0" fontId="27" fillId="0" borderId="14" xfId="0" applyFont="1" applyBorder="1"/>
    <xf numFmtId="0" fontId="27" fillId="0" borderId="0" xfId="0" applyFont="1" applyFill="1" applyBorder="1"/>
    <xf numFmtId="0" fontId="27" fillId="0" borderId="30" xfId="0" applyFont="1" applyBorder="1"/>
    <xf numFmtId="0" fontId="27" fillId="0" borderId="31" xfId="0" applyFont="1" applyBorder="1"/>
    <xf numFmtId="1" fontId="27" fillId="0" borderId="32" xfId="0" applyNumberFormat="1" applyFont="1" applyBorder="1" applyAlignment="1">
      <alignment horizontal="right"/>
    </xf>
    <xf numFmtId="0" fontId="27" fillId="0" borderId="32" xfId="0" applyFont="1" applyBorder="1"/>
    <xf numFmtId="49" fontId="3" fillId="0" borderId="0" xfId="11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7" fillId="0" borderId="15" xfId="0" applyFont="1" applyBorder="1"/>
    <xf numFmtId="0" fontId="17" fillId="0" borderId="0" xfId="11" applyFont="1" applyFill="1" applyBorder="1"/>
    <xf numFmtId="0" fontId="0" fillId="0" borderId="0" xfId="0" applyFont="1" applyBorder="1" applyAlignment="1">
      <alignment vertical="top"/>
    </xf>
    <xf numFmtId="0" fontId="2" fillId="0" borderId="0" xfId="7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 applyProtection="1">
      <alignment horizontal="left" vertical="top"/>
      <protection locked="0"/>
    </xf>
    <xf numFmtId="49" fontId="2" fillId="3" borderId="18" xfId="0" applyNumberFormat="1" applyFont="1" applyFill="1" applyBorder="1"/>
    <xf numFmtId="0" fontId="2" fillId="3" borderId="24" xfId="0" applyFont="1" applyFill="1" applyBorder="1"/>
    <xf numFmtId="49" fontId="1" fillId="3" borderId="18" xfId="0" applyNumberFormat="1" applyFont="1" applyFill="1" applyBorder="1"/>
    <xf numFmtId="0" fontId="1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5" fillId="3" borderId="9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3" borderId="19" xfId="0" applyFont="1" applyFill="1" applyBorder="1"/>
    <xf numFmtId="0" fontId="1" fillId="3" borderId="20" xfId="0" applyFont="1" applyFill="1" applyBorder="1"/>
    <xf numFmtId="0" fontId="1" fillId="3" borderId="21" xfId="0" applyFont="1" applyFill="1" applyBorder="1"/>
    <xf numFmtId="0" fontId="1" fillId="3" borderId="22" xfId="0" applyFont="1" applyFill="1" applyBorder="1"/>
    <xf numFmtId="0" fontId="1" fillId="3" borderId="23" xfId="0" applyFont="1" applyFill="1" applyBorder="1"/>
    <xf numFmtId="0" fontId="15" fillId="3" borderId="18" xfId="0" applyFont="1" applyFill="1" applyBorder="1"/>
    <xf numFmtId="0" fontId="15" fillId="3" borderId="39" xfId="0" applyFont="1" applyFill="1" applyBorder="1"/>
    <xf numFmtId="0" fontId="15" fillId="3" borderId="24" xfId="0" applyFont="1" applyFill="1" applyBorder="1"/>
    <xf numFmtId="0" fontId="15" fillId="3" borderId="40" xfId="0" applyFont="1" applyFill="1" applyBorder="1"/>
    <xf numFmtId="0" fontId="15" fillId="3" borderId="41" xfId="0" applyFont="1" applyFill="1" applyBorder="1"/>
    <xf numFmtId="0" fontId="26" fillId="3" borderId="7" xfId="0" applyFont="1" applyFill="1" applyBorder="1"/>
    <xf numFmtId="0" fontId="26" fillId="3" borderId="8" xfId="0" applyFont="1" applyFill="1" applyBorder="1"/>
    <xf numFmtId="0" fontId="26" fillId="3" borderId="10" xfId="0" applyFont="1" applyFill="1" applyBorder="1"/>
    <xf numFmtId="49" fontId="4" fillId="3" borderId="7" xfId="0" applyNumberFormat="1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3" borderId="9" xfId="0" applyFont="1" applyFill="1" applyBorder="1" applyAlignment="1">
      <alignment vertical="top"/>
    </xf>
    <xf numFmtId="0" fontId="4" fillId="3" borderId="10" xfId="0" applyFont="1" applyFill="1" applyBorder="1" applyAlignment="1">
      <alignment vertical="top"/>
    </xf>
    <xf numFmtId="0" fontId="4" fillId="3" borderId="11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0" fontId="4" fillId="3" borderId="7" xfId="0" applyFont="1" applyFill="1" applyBorder="1" applyAlignment="1">
      <alignment vertical="top"/>
    </xf>
    <xf numFmtId="3" fontId="4" fillId="3" borderId="9" xfId="0" applyNumberFormat="1" applyFont="1" applyFill="1" applyBorder="1" applyAlignment="1">
      <alignment vertical="top"/>
    </xf>
    <xf numFmtId="3" fontId="4" fillId="3" borderId="10" xfId="0" applyNumberFormat="1" applyFont="1" applyFill="1" applyBorder="1" applyAlignment="1">
      <alignment vertical="top"/>
    </xf>
    <xf numFmtId="3" fontId="4" fillId="3" borderId="11" xfId="0" applyNumberFormat="1" applyFont="1" applyFill="1" applyBorder="1" applyAlignment="1">
      <alignment vertical="top"/>
    </xf>
    <xf numFmtId="3" fontId="4" fillId="3" borderId="12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0" fontId="9" fillId="0" borderId="0" xfId="0" applyFont="1" applyAlignment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quotePrefix="1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11" applyFont="1" applyFill="1" applyBorder="1"/>
    <xf numFmtId="3" fontId="3" fillId="0" borderId="0" xfId="0" applyNumberFormat="1" applyFont="1" applyFill="1" applyAlignment="1">
      <alignment horizontal="center" vertical="top"/>
    </xf>
    <xf numFmtId="164" fontId="14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6" fontId="3" fillId="0" borderId="0" xfId="0" applyNumberFormat="1" applyFont="1" applyAlignment="1" applyProtection="1">
      <alignment horizontal="left" wrapText="1"/>
      <protection locked="0"/>
    </xf>
    <xf numFmtId="164" fontId="3" fillId="0" borderId="0" xfId="0" applyNumberFormat="1" applyFont="1" applyAlignment="1" applyProtection="1">
      <alignment horizontal="center"/>
      <protection locked="0"/>
    </xf>
    <xf numFmtId="0" fontId="9" fillId="0" borderId="0" xfId="0" applyFont="1" applyFill="1" applyBorder="1" applyAlignment="1">
      <alignment horizontal="center" vertical="top"/>
    </xf>
    <xf numFmtId="164" fontId="3" fillId="0" borderId="0" xfId="0" applyNumberFormat="1" applyFont="1" applyAlignment="1">
      <alignment horizontal="left" vertical="top" wrapText="1"/>
    </xf>
    <xf numFmtId="164" fontId="0" fillId="0" borderId="0" xfId="0" applyNumberFormat="1" applyFont="1" applyFill="1" applyAlignment="1">
      <alignment horizontal="left" vertical="top"/>
    </xf>
    <xf numFmtId="1" fontId="3" fillId="0" borderId="0" xfId="0" applyNumberFormat="1" applyFont="1" applyAlignment="1">
      <alignment horizontal="left" vertical="top" wrapText="1"/>
    </xf>
    <xf numFmtId="164" fontId="21" fillId="0" borderId="0" xfId="0" applyNumberFormat="1" applyFont="1" applyBorder="1"/>
    <xf numFmtId="164" fontId="9" fillId="0" borderId="0" xfId="0" applyNumberFormat="1" applyFont="1" applyFill="1" applyBorder="1" applyAlignment="1">
      <alignment horizontal="center"/>
    </xf>
    <xf numFmtId="167" fontId="9" fillId="0" borderId="0" xfId="1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166" fontId="3" fillId="0" borderId="0" xfId="0" applyNumberFormat="1" applyFont="1" applyBorder="1" applyAlignment="1" applyProtection="1">
      <alignment horizontal="left" vertical="top"/>
      <protection locked="0"/>
    </xf>
    <xf numFmtId="166" fontId="3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 applyProtection="1">
      <alignment horizontal="left" vertical="top"/>
      <protection locked="0"/>
    </xf>
    <xf numFmtId="3" fontId="3" fillId="0" borderId="0" xfId="0" applyNumberFormat="1" applyFont="1" applyAlignment="1" applyProtection="1">
      <alignment horizontal="center" vertical="top"/>
      <protection locked="0"/>
    </xf>
    <xf numFmtId="1" fontId="2" fillId="0" borderId="0" xfId="0" applyNumberFormat="1" applyFont="1" applyAlignment="1">
      <alignment vertical="top" wrapText="1"/>
    </xf>
    <xf numFmtId="164" fontId="3" fillId="0" borderId="0" xfId="0" applyNumberFormat="1" applyFont="1" applyFill="1" applyAlignment="1" applyProtection="1">
      <alignment horizontal="center" vertical="top"/>
      <protection locked="0"/>
    </xf>
    <xf numFmtId="166" fontId="2" fillId="0" borderId="0" xfId="0" applyNumberFormat="1" applyFont="1" applyAlignment="1" applyProtection="1">
      <alignment horizontal="left" vertical="top"/>
      <protection locked="0"/>
    </xf>
    <xf numFmtId="164" fontId="2" fillId="0" borderId="0" xfId="0" applyNumberFormat="1" applyFont="1" applyAlignment="1" applyProtection="1">
      <alignment horizontal="center" vertical="top"/>
      <protection locked="0"/>
    </xf>
    <xf numFmtId="4" fontId="3" fillId="0" borderId="0" xfId="0" applyNumberFormat="1" applyFont="1" applyFill="1" applyAlignment="1" applyProtection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2" fontId="4" fillId="0" borderId="0" xfId="0" applyNumberFormat="1" applyFont="1" applyAlignment="1">
      <alignment vertical="top"/>
    </xf>
    <xf numFmtId="1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Alignment="1" applyProtection="1">
      <alignment vertical="top"/>
      <protection locked="0"/>
    </xf>
    <xf numFmtId="1" fontId="5" fillId="0" borderId="0" xfId="0" applyNumberFormat="1" applyFont="1" applyAlignment="1">
      <alignment horizontal="center" vertical="top"/>
    </xf>
    <xf numFmtId="1" fontId="17" fillId="0" borderId="0" xfId="0" applyNumberFormat="1" applyFont="1" applyAlignment="1" applyProtection="1">
      <alignment horizontal="center" vertical="top"/>
    </xf>
    <xf numFmtId="2" fontId="5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center" vertical="top"/>
    </xf>
    <xf numFmtId="1" fontId="1" fillId="0" borderId="0" xfId="0" applyNumberFormat="1" applyFont="1" applyAlignment="1" applyProtection="1">
      <alignment horizontal="center" vertical="top"/>
    </xf>
    <xf numFmtId="2" fontId="3" fillId="0" borderId="0" xfId="0" applyNumberFormat="1" applyFont="1" applyAlignment="1">
      <alignment horizontal="center" vertical="top" wrapText="1"/>
    </xf>
    <xf numFmtId="1" fontId="26" fillId="0" borderId="0" xfId="0" applyNumberFormat="1" applyFont="1" applyAlignment="1" applyProtection="1">
      <alignment horizontal="center" vertical="top"/>
    </xf>
    <xf numFmtId="165" fontId="3" fillId="0" borderId="0" xfId="0" applyNumberFormat="1" applyFont="1" applyAlignment="1" applyProtection="1">
      <alignment vertical="top"/>
      <protection locked="0"/>
    </xf>
    <xf numFmtId="0" fontId="5" fillId="0" borderId="0" xfId="0" applyFont="1" applyAlignment="1">
      <alignment vertical="top"/>
    </xf>
    <xf numFmtId="0" fontId="3" fillId="0" borderId="0" xfId="0" applyFont="1" applyAlignment="1" applyProtection="1">
      <alignment horizontal="center" vertical="top"/>
      <protection locked="0"/>
    </xf>
    <xf numFmtId="165" fontId="3" fillId="0" borderId="0" xfId="0" applyNumberFormat="1" applyFont="1" applyFill="1" applyAlignment="1" applyProtection="1">
      <alignment vertical="top"/>
      <protection locked="0"/>
    </xf>
    <xf numFmtId="0" fontId="2" fillId="0" borderId="0" xfId="0" applyFont="1" applyAlignment="1">
      <alignment vertical="top"/>
    </xf>
    <xf numFmtId="0" fontId="3" fillId="0" borderId="0" xfId="0" applyFont="1" applyAlignment="1" applyProtection="1">
      <alignment horizontal="center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2" fontId="4" fillId="0" borderId="0" xfId="0" applyNumberFormat="1" applyFont="1" applyAlignment="1" applyProtection="1">
      <alignment vertical="top"/>
      <protection locked="0"/>
    </xf>
    <xf numFmtId="166" fontId="5" fillId="0" borderId="0" xfId="0" applyNumberFormat="1" applyFont="1" applyAlignment="1" applyProtection="1">
      <alignment horizontal="left" vertical="top"/>
      <protection locked="0"/>
    </xf>
    <xf numFmtId="168" fontId="0" fillId="0" borderId="0" xfId="0" applyNumberFormat="1" applyFont="1" applyFill="1" applyAlignment="1">
      <alignment horizontal="center" vertical="top"/>
    </xf>
    <xf numFmtId="4" fontId="0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horizontal="center" vertical="top"/>
    </xf>
    <xf numFmtId="0" fontId="2" fillId="0" borderId="0" xfId="0" applyNumberFormat="1" applyFont="1" applyAlignment="1">
      <alignment horizontal="left" vertical="top" wrapText="1"/>
    </xf>
    <xf numFmtId="0" fontId="27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169" fontId="27" fillId="0" borderId="40" xfId="0" applyNumberFormat="1" applyFont="1" applyBorder="1" applyAlignment="1">
      <alignment horizontal="right"/>
    </xf>
    <xf numFmtId="169" fontId="27" fillId="0" borderId="41" xfId="0" applyNumberFormat="1" applyFont="1" applyBorder="1" applyAlignment="1">
      <alignment horizontal="right"/>
    </xf>
    <xf numFmtId="169" fontId="27" fillId="0" borderId="38" xfId="0" applyNumberFormat="1" applyFont="1" applyBorder="1" applyAlignment="1">
      <alignment horizontal="right"/>
    </xf>
    <xf numFmtId="169" fontId="27" fillId="0" borderId="37" xfId="0" applyNumberFormat="1" applyFont="1" applyBorder="1" applyAlignment="1">
      <alignment horizontal="right"/>
    </xf>
    <xf numFmtId="169" fontId="15" fillId="0" borderId="38" xfId="0" applyNumberFormat="1" applyFont="1" applyBorder="1" applyAlignment="1">
      <alignment horizontal="right"/>
    </xf>
    <xf numFmtId="169" fontId="15" fillId="0" borderId="37" xfId="0" applyNumberFormat="1" applyFont="1" applyBorder="1" applyAlignment="1">
      <alignment horizontal="right"/>
    </xf>
    <xf numFmtId="169" fontId="26" fillId="3" borderId="42" xfId="0" applyNumberFormat="1" applyFont="1" applyFill="1" applyBorder="1" applyAlignment="1">
      <alignment horizontal="right"/>
    </xf>
    <xf numFmtId="169" fontId="26" fillId="3" borderId="9" xfId="0" applyNumberFormat="1" applyFont="1" applyFill="1" applyBorder="1" applyAlignment="1">
      <alignment horizontal="right"/>
    </xf>
    <xf numFmtId="4" fontId="27" fillId="0" borderId="29" xfId="0" applyNumberFormat="1" applyFont="1" applyBorder="1"/>
    <xf numFmtId="0" fontId="27" fillId="0" borderId="15" xfId="0" applyFont="1" applyBorder="1"/>
    <xf numFmtId="0" fontId="23" fillId="0" borderId="18" xfId="0" applyFont="1" applyBorder="1" applyAlignment="1">
      <alignment horizontal="left"/>
    </xf>
    <xf numFmtId="0" fontId="23" fillId="0" borderId="24" xfId="0" applyFont="1" applyBorder="1" applyAlignment="1">
      <alignment horizontal="left"/>
    </xf>
    <xf numFmtId="0" fontId="24" fillId="0" borderId="40" xfId="0" applyFont="1" applyBorder="1" applyAlignment="1">
      <alignment horizontal="left"/>
    </xf>
    <xf numFmtId="0" fontId="24" fillId="0" borderId="39" xfId="0" applyFont="1" applyBorder="1" applyAlignment="1">
      <alignment horizontal="left"/>
    </xf>
    <xf numFmtId="0" fontId="24" fillId="0" borderId="41" xfId="0" applyFont="1" applyBorder="1" applyAlignment="1">
      <alignment horizontal="left"/>
    </xf>
    <xf numFmtId="49" fontId="23" fillId="0" borderId="40" xfId="0" applyNumberFormat="1" applyFont="1" applyBorder="1" applyAlignment="1">
      <alignment horizontal="left"/>
    </xf>
    <xf numFmtId="49" fontId="23" fillId="0" borderId="39" xfId="0" applyNumberFormat="1" applyFont="1" applyBorder="1" applyAlignment="1">
      <alignment horizontal="left"/>
    </xf>
    <xf numFmtId="49" fontId="23" fillId="0" borderId="41" xfId="0" applyNumberFormat="1" applyFont="1" applyBorder="1" applyAlignment="1">
      <alignment horizontal="left"/>
    </xf>
    <xf numFmtId="4" fontId="27" fillId="0" borderId="35" xfId="0" applyNumberFormat="1" applyFont="1" applyBorder="1"/>
    <xf numFmtId="0" fontId="27" fillId="0" borderId="28" xfId="0" applyFont="1" applyBorder="1"/>
    <xf numFmtId="49" fontId="24" fillId="3" borderId="40" xfId="0" applyNumberFormat="1" applyFont="1" applyFill="1" applyBorder="1" applyAlignment="1">
      <alignment horizontal="left" vertical="top" wrapText="1"/>
    </xf>
    <xf numFmtId="49" fontId="24" fillId="3" borderId="39" xfId="0" applyNumberFormat="1" applyFont="1" applyFill="1" applyBorder="1" applyAlignment="1">
      <alignment horizontal="left" vertical="top" wrapText="1"/>
    </xf>
    <xf numFmtId="49" fontId="24" fillId="3" borderId="41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23" fillId="0" borderId="40" xfId="0" applyFont="1" applyBorder="1" applyAlignment="1">
      <alignment horizontal="left"/>
    </xf>
    <xf numFmtId="0" fontId="23" fillId="0" borderId="39" xfId="0" applyFont="1" applyBorder="1" applyAlignment="1">
      <alignment horizontal="left"/>
    </xf>
    <xf numFmtId="0" fontId="23" fillId="0" borderId="41" xfId="0" applyFont="1" applyBorder="1" applyAlignment="1">
      <alignment horizontal="left"/>
    </xf>
    <xf numFmtId="0" fontId="1" fillId="0" borderId="19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49" fontId="23" fillId="0" borderId="35" xfId="0" applyNumberFormat="1" applyFont="1" applyFill="1" applyBorder="1" applyAlignment="1">
      <alignment horizontal="left"/>
    </xf>
    <xf numFmtId="49" fontId="23" fillId="0" borderId="33" xfId="0" applyNumberFormat="1" applyFont="1" applyFill="1" applyBorder="1" applyAlignment="1">
      <alignment horizontal="left"/>
    </xf>
    <xf numFmtId="49" fontId="23" fillId="0" borderId="36" xfId="0" applyNumberFormat="1" applyFont="1" applyFill="1" applyBorder="1" applyAlignment="1">
      <alignment horizontal="left"/>
    </xf>
    <xf numFmtId="49" fontId="24" fillId="2" borderId="40" xfId="0" applyNumberFormat="1" applyFont="1" applyFill="1" applyBorder="1" applyAlignment="1">
      <alignment horizontal="left"/>
    </xf>
    <xf numFmtId="0" fontId="15" fillId="0" borderId="39" xfId="0" applyFont="1" applyBorder="1"/>
    <xf numFmtId="0" fontId="15" fillId="0" borderId="41" xfId="0" applyFont="1" applyBorder="1"/>
    <xf numFmtId="49" fontId="24" fillId="3" borderId="40" xfId="0" applyNumberFormat="1" applyFont="1" applyFill="1" applyBorder="1" applyAlignment="1">
      <alignment horizontal="left" wrapText="1"/>
    </xf>
    <xf numFmtId="0" fontId="15" fillId="3" borderId="39" xfId="0" applyFont="1" applyFill="1" applyBorder="1"/>
    <xf numFmtId="0" fontId="15" fillId="3" borderId="41" xfId="0" applyFont="1" applyFill="1" applyBorder="1"/>
    <xf numFmtId="0" fontId="11" fillId="0" borderId="43" xfId="7" applyFont="1" applyBorder="1" applyAlignment="1">
      <alignment horizontal="center" vertical="top"/>
    </xf>
    <xf numFmtId="0" fontId="11" fillId="0" borderId="44" xfId="7" applyFont="1" applyBorder="1" applyAlignment="1">
      <alignment horizontal="center" vertical="top"/>
    </xf>
    <xf numFmtId="49" fontId="10" fillId="0" borderId="29" xfId="0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45" xfId="7" applyFont="1" applyBorder="1" applyAlignment="1">
      <alignment horizontal="center" vertical="top"/>
    </xf>
    <xf numFmtId="0" fontId="11" fillId="0" borderId="46" xfId="7" applyFont="1" applyBorder="1" applyAlignment="1">
      <alignment horizontal="center" vertical="top"/>
    </xf>
    <xf numFmtId="49" fontId="10" fillId="0" borderId="47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0" fillId="0" borderId="46" xfId="0" applyNumberFormat="1" applyFont="1" applyFill="1" applyBorder="1" applyAlignment="1">
      <alignment horizontal="center" vertical="top" wrapText="1"/>
    </xf>
    <xf numFmtId="49" fontId="11" fillId="0" borderId="47" xfId="7" applyNumberFormat="1" applyFont="1" applyBorder="1" applyAlignment="1">
      <alignment horizontal="left" vertical="top" wrapText="1"/>
    </xf>
    <xf numFmtId="49" fontId="11" fillId="0" borderId="3" xfId="7" applyNumberFormat="1" applyFont="1" applyBorder="1" applyAlignment="1">
      <alignment horizontal="left" vertical="top" wrapText="1"/>
    </xf>
    <xf numFmtId="49" fontId="11" fillId="0" borderId="48" xfId="7" applyNumberFormat="1" applyFont="1" applyBorder="1" applyAlignment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 applyFill="1" applyBorder="1" applyAlignment="1">
      <alignment horizontal="center" vertical="top"/>
    </xf>
    <xf numFmtId="3" fontId="12" fillId="0" borderId="3" xfId="0" applyNumberFormat="1" applyFont="1" applyFill="1" applyBorder="1" applyAlignment="1">
      <alignment horizontal="center" vertical="top"/>
    </xf>
    <xf numFmtId="3" fontId="12" fillId="0" borderId="0" xfId="0" applyNumberFormat="1" applyFont="1" applyFill="1" applyBorder="1" applyAlignment="1" applyProtection="1">
      <alignment horizontal="center" vertical="top" wrapText="1"/>
      <protection locked="0"/>
    </xf>
    <xf numFmtId="3" fontId="12" fillId="0" borderId="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0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0" xfId="0" applyNumberFormat="1" applyFont="1" applyFill="1" applyBorder="1" applyAlignment="1" applyProtection="1">
      <alignment horizontal="center" vertical="top"/>
      <protection locked="0"/>
    </xf>
    <xf numFmtId="4" fontId="12" fillId="0" borderId="3" xfId="0" applyNumberFormat="1" applyFont="1" applyFill="1" applyBorder="1" applyAlignment="1" applyProtection="1">
      <alignment horizontal="center" vertical="top"/>
      <protection locked="0"/>
    </xf>
    <xf numFmtId="3" fontId="12" fillId="0" borderId="0" xfId="0" applyNumberFormat="1" applyFont="1" applyFill="1" applyBorder="1" applyAlignment="1" applyProtection="1">
      <alignment horizontal="center" vertical="top"/>
    </xf>
    <xf numFmtId="3" fontId="12" fillId="0" borderId="3" xfId="0" applyNumberFormat="1" applyFont="1" applyFill="1" applyBorder="1" applyAlignment="1" applyProtection="1">
      <alignment horizontal="center" vertical="top"/>
    </xf>
  </cellXfs>
  <cellStyles count="12">
    <cellStyle name="Excel Built-in Normal" xfId="11"/>
    <cellStyle name="měny" xfId="1" builtinId="4"/>
    <cellStyle name="MřížkaNormální" xfId="2"/>
    <cellStyle name="normal" xfId="3"/>
    <cellStyle name="normální" xfId="0" builtinId="0"/>
    <cellStyle name="Normální 12" xfId="4"/>
    <cellStyle name="Normální 2" xfId="5"/>
    <cellStyle name="normální_Nabídka" xfId="6"/>
    <cellStyle name="normální_POL.XLS" xfId="7"/>
    <cellStyle name="popis polozky" xfId="8"/>
    <cellStyle name="R_text" xfId="9"/>
    <cellStyle name="R_type" xfId="10"/>
  </cellStyles>
  <dxfs count="0"/>
  <tableStyles count="0" defaultTableStyle="TableStyleMedium9" defaultPivotStyle="PivotStyleLight16"/>
  <colors>
    <mruColors>
      <color rgb="FF0000FF"/>
      <color rgb="FFFF00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6"/>
  <sheetViews>
    <sheetView topLeftCell="A4" workbookViewId="0">
      <selection activeCell="B33" sqref="B33:G34"/>
    </sheetView>
  </sheetViews>
  <sheetFormatPr defaultRowHeight="15"/>
  <cols>
    <col min="1" max="1" width="1.5546875" style="130" customWidth="1"/>
    <col min="2" max="2" width="11.6640625" style="130" customWidth="1"/>
    <col min="3" max="3" width="12.33203125" style="130" customWidth="1"/>
    <col min="4" max="4" width="11.33203125" style="130" customWidth="1"/>
    <col min="5" max="5" width="10.5546875" style="130" customWidth="1"/>
    <col min="6" max="6" width="12.88671875" style="130" customWidth="1"/>
    <col min="7" max="7" width="14.33203125" style="130" customWidth="1"/>
    <col min="8" max="16384" width="8.88671875" style="130"/>
  </cols>
  <sheetData>
    <row r="1" spans="1:37" ht="24.75" customHeight="1" thickBot="1">
      <c r="A1" s="127" t="s">
        <v>36</v>
      </c>
      <c r="B1" s="128"/>
      <c r="C1" s="129"/>
      <c r="D1" s="129"/>
      <c r="E1" s="128"/>
      <c r="F1" s="128"/>
      <c r="G1" s="128"/>
    </row>
    <row r="2" spans="1:37" ht="12.75" customHeight="1">
      <c r="A2" s="294" t="s">
        <v>81</v>
      </c>
      <c r="B2" s="295"/>
      <c r="C2" s="296" t="s">
        <v>117</v>
      </c>
      <c r="D2" s="297"/>
      <c r="E2" s="297"/>
      <c r="F2" s="297"/>
      <c r="G2" s="298"/>
    </row>
    <row r="3" spans="1:37" ht="3" hidden="1" customHeight="1">
      <c r="A3" s="131"/>
      <c r="B3" s="132"/>
      <c r="C3" s="299" t="s">
        <v>118</v>
      </c>
      <c r="D3" s="300"/>
      <c r="E3" s="300"/>
      <c r="F3" s="300"/>
      <c r="G3" s="301"/>
    </row>
    <row r="4" spans="1:37" ht="12.75" customHeight="1">
      <c r="A4" s="170"/>
      <c r="B4" s="171"/>
      <c r="C4" s="302" t="s">
        <v>221</v>
      </c>
      <c r="D4" s="303"/>
      <c r="E4" s="303"/>
      <c r="F4" s="303"/>
      <c r="G4" s="304"/>
    </row>
    <row r="5" spans="1:37" ht="12" customHeight="1">
      <c r="A5" s="289" t="s">
        <v>119</v>
      </c>
      <c r="B5" s="290"/>
      <c r="C5" s="291" t="s">
        <v>120</v>
      </c>
      <c r="D5" s="292"/>
      <c r="E5" s="292"/>
      <c r="F5" s="292"/>
      <c r="G5" s="293"/>
    </row>
    <row r="6" spans="1:37" ht="12.75" customHeight="1">
      <c r="A6" s="170"/>
      <c r="B6" s="171"/>
      <c r="C6" s="286" t="s">
        <v>222</v>
      </c>
      <c r="D6" s="287"/>
      <c r="E6" s="287"/>
      <c r="F6" s="287"/>
      <c r="G6" s="288"/>
    </row>
    <row r="7" spans="1:37" ht="12.95" customHeight="1">
      <c r="A7" s="289" t="s">
        <v>121</v>
      </c>
      <c r="B7" s="290"/>
      <c r="C7" s="291" t="s">
        <v>122</v>
      </c>
      <c r="D7" s="292"/>
      <c r="E7" s="292"/>
      <c r="F7" s="292"/>
      <c r="G7" s="293"/>
    </row>
    <row r="8" spans="1:37" ht="12.75" customHeight="1">
      <c r="A8" s="172"/>
      <c r="B8" s="171"/>
      <c r="C8" s="286" t="s">
        <v>218</v>
      </c>
      <c r="D8" s="287"/>
      <c r="E8" s="287"/>
      <c r="F8" s="287"/>
      <c r="G8" s="288"/>
    </row>
    <row r="9" spans="1:37">
      <c r="A9" s="276" t="s">
        <v>123</v>
      </c>
      <c r="B9" s="277"/>
      <c r="C9" s="278" t="s">
        <v>219</v>
      </c>
      <c r="D9" s="279"/>
      <c r="E9" s="279"/>
      <c r="F9" s="279"/>
      <c r="G9" s="280"/>
    </row>
    <row r="10" spans="1:37">
      <c r="A10" s="276" t="s">
        <v>124</v>
      </c>
      <c r="B10" s="277"/>
      <c r="C10" s="278" t="s">
        <v>220</v>
      </c>
      <c r="D10" s="279"/>
      <c r="E10" s="279"/>
      <c r="F10" s="279"/>
      <c r="G10" s="280"/>
    </row>
    <row r="11" spans="1:37">
      <c r="A11" s="276" t="s">
        <v>125</v>
      </c>
      <c r="B11" s="277"/>
      <c r="C11" s="281"/>
      <c r="D11" s="282"/>
      <c r="E11" s="282"/>
      <c r="F11" s="282"/>
      <c r="G11" s="283"/>
    </row>
    <row r="12" spans="1:37" ht="13.5" customHeight="1">
      <c r="A12" s="276" t="s">
        <v>126</v>
      </c>
      <c r="B12" s="277"/>
      <c r="C12" s="281" t="s">
        <v>138</v>
      </c>
      <c r="D12" s="282"/>
      <c r="E12" s="282"/>
      <c r="F12" s="282"/>
      <c r="G12" s="283"/>
      <c r="AG12" s="133"/>
      <c r="AH12" s="133"/>
      <c r="AI12" s="133"/>
      <c r="AJ12" s="133"/>
      <c r="AK12" s="133"/>
    </row>
    <row r="13" spans="1:37" ht="28.5" customHeight="1" thickBot="1">
      <c r="A13" s="134" t="s">
        <v>127</v>
      </c>
      <c r="B13" s="135"/>
      <c r="C13" s="135"/>
      <c r="D13" s="135"/>
      <c r="E13" s="136"/>
      <c r="F13" s="136"/>
      <c r="G13" s="137"/>
    </row>
    <row r="14" spans="1:37" ht="17.25" customHeight="1" thickBot="1">
      <c r="A14" s="173"/>
      <c r="B14" s="174" t="s">
        <v>76</v>
      </c>
      <c r="C14" s="175"/>
      <c r="D14" s="176"/>
      <c r="E14" s="177" t="s">
        <v>84</v>
      </c>
      <c r="F14" s="177" t="s">
        <v>85</v>
      </c>
      <c r="G14" s="178" t="s">
        <v>128</v>
      </c>
    </row>
    <row r="15" spans="1:37" ht="15.95" customHeight="1">
      <c r="A15" s="138"/>
      <c r="B15" s="147" t="s">
        <v>82</v>
      </c>
      <c r="C15" s="139"/>
      <c r="D15" s="284">
        <f>Rekap!G47</f>
        <v>0</v>
      </c>
      <c r="E15" s="285"/>
      <c r="F15" s="151">
        <f>Rekap!H47</f>
        <v>0</v>
      </c>
      <c r="G15" s="152">
        <f>SUM(D15:F15)</f>
        <v>0</v>
      </c>
    </row>
    <row r="16" spans="1:37" ht="15.95" customHeight="1">
      <c r="A16" s="138"/>
      <c r="B16" s="148" t="s">
        <v>83</v>
      </c>
      <c r="C16" s="140"/>
      <c r="D16" s="274">
        <v>0</v>
      </c>
      <c r="E16" s="275"/>
      <c r="F16" s="153">
        <v>0</v>
      </c>
      <c r="G16" s="152">
        <f>SUM(D16:F16)</f>
        <v>0</v>
      </c>
    </row>
    <row r="17" spans="1:7" ht="15.95" customHeight="1">
      <c r="A17" s="138"/>
      <c r="B17" s="148" t="s">
        <v>129</v>
      </c>
      <c r="C17" s="140"/>
      <c r="D17" s="274">
        <v>0</v>
      </c>
      <c r="E17" s="275"/>
      <c r="F17" s="153">
        <v>0</v>
      </c>
      <c r="G17" s="152">
        <f>SUM(D17:F17)</f>
        <v>0</v>
      </c>
    </row>
    <row r="18" spans="1:7" ht="15.95" customHeight="1">
      <c r="A18" s="138"/>
      <c r="B18" s="149" t="s">
        <v>130</v>
      </c>
      <c r="C18" s="140"/>
      <c r="D18" s="274">
        <v>0</v>
      </c>
      <c r="E18" s="275"/>
      <c r="F18" s="153">
        <v>0</v>
      </c>
      <c r="G18" s="152">
        <f>SUM(D18:F18)</f>
        <v>0</v>
      </c>
    </row>
    <row r="19" spans="1:7" ht="15.95" customHeight="1">
      <c r="A19" s="138"/>
      <c r="B19" s="148" t="s">
        <v>131</v>
      </c>
      <c r="C19" s="140"/>
      <c r="D19" s="274">
        <v>0</v>
      </c>
      <c r="E19" s="275"/>
      <c r="F19" s="153">
        <v>0</v>
      </c>
      <c r="G19" s="152">
        <f>SUM(D19:F19)</f>
        <v>0</v>
      </c>
    </row>
    <row r="20" spans="1:7" ht="15.95" customHeight="1" thickBot="1">
      <c r="A20" s="138"/>
      <c r="B20" s="150" t="s">
        <v>128</v>
      </c>
      <c r="C20" s="140"/>
      <c r="D20" s="274">
        <f>SUM(D15:D19)</f>
        <v>0</v>
      </c>
      <c r="E20" s="275"/>
      <c r="F20" s="153">
        <f>SUM(F15:F19)</f>
        <v>0</v>
      </c>
      <c r="G20" s="152">
        <f>SUM(G15:G19)</f>
        <v>0</v>
      </c>
    </row>
    <row r="21" spans="1:7">
      <c r="A21" s="179" t="s">
        <v>40</v>
      </c>
      <c r="B21" s="180"/>
      <c r="C21" s="181"/>
      <c r="D21" s="180" t="s">
        <v>41</v>
      </c>
      <c r="E21" s="180"/>
      <c r="F21" s="182" t="s">
        <v>42</v>
      </c>
      <c r="G21" s="183"/>
    </row>
    <row r="22" spans="1:7">
      <c r="A22" s="184" t="s">
        <v>132</v>
      </c>
      <c r="B22" s="185"/>
      <c r="C22" s="186"/>
      <c r="D22" s="185" t="s">
        <v>132</v>
      </c>
      <c r="E22" s="185"/>
      <c r="F22" s="187" t="s">
        <v>132</v>
      </c>
      <c r="G22" s="188"/>
    </row>
    <row r="23" spans="1:7" ht="34.5" customHeight="1">
      <c r="A23" s="261" t="s">
        <v>133</v>
      </c>
      <c r="B23" s="262"/>
      <c r="C23" s="263"/>
      <c r="D23" s="264" t="s">
        <v>133</v>
      </c>
      <c r="E23" s="263"/>
      <c r="F23" s="264" t="s">
        <v>133</v>
      </c>
      <c r="G23" s="265"/>
    </row>
    <row r="24" spans="1:7" ht="15.75" customHeight="1">
      <c r="A24" s="154" t="s">
        <v>43</v>
      </c>
      <c r="B24" s="155"/>
      <c r="C24" s="165"/>
      <c r="D24" s="150" t="s">
        <v>43</v>
      </c>
      <c r="E24" s="150"/>
      <c r="F24" s="156" t="s">
        <v>43</v>
      </c>
      <c r="G24" s="157"/>
    </row>
    <row r="25" spans="1:7" ht="48.75" customHeight="1">
      <c r="A25" s="154" t="s">
        <v>45</v>
      </c>
      <c r="B25" s="150"/>
      <c r="C25" s="165"/>
      <c r="D25" s="156" t="s">
        <v>44</v>
      </c>
      <c r="E25" s="165"/>
      <c r="F25" s="158" t="s">
        <v>44</v>
      </c>
      <c r="G25" s="157"/>
    </row>
    <row r="26" spans="1:7">
      <c r="A26" s="159" t="s">
        <v>46</v>
      </c>
      <c r="B26" s="160"/>
      <c r="C26" s="161">
        <v>21</v>
      </c>
      <c r="D26" s="160" t="s">
        <v>134</v>
      </c>
      <c r="E26" s="162"/>
      <c r="F26" s="266">
        <f>ROUND(G20,0)</f>
        <v>0</v>
      </c>
      <c r="G26" s="267"/>
    </row>
    <row r="27" spans="1:7">
      <c r="A27" s="159" t="s">
        <v>47</v>
      </c>
      <c r="B27" s="160"/>
      <c r="C27" s="161">
        <v>21</v>
      </c>
      <c r="D27" s="160" t="s">
        <v>135</v>
      </c>
      <c r="E27" s="162"/>
      <c r="F27" s="266">
        <f>ROUND(F26*0.21,0)</f>
        <v>0</v>
      </c>
      <c r="G27" s="267"/>
    </row>
    <row r="28" spans="1:7">
      <c r="A28" s="159" t="s">
        <v>46</v>
      </c>
      <c r="B28" s="160"/>
      <c r="C28" s="161">
        <v>15</v>
      </c>
      <c r="D28" s="160" t="s">
        <v>135</v>
      </c>
      <c r="E28" s="162"/>
      <c r="F28" s="266">
        <v>0</v>
      </c>
      <c r="G28" s="267"/>
    </row>
    <row r="29" spans="1:7">
      <c r="A29" s="159" t="s">
        <v>47</v>
      </c>
      <c r="B29" s="160"/>
      <c r="C29" s="161">
        <v>15</v>
      </c>
      <c r="D29" s="160" t="s">
        <v>135</v>
      </c>
      <c r="E29" s="162"/>
      <c r="F29" s="268">
        <v>0</v>
      </c>
      <c r="G29" s="269"/>
    </row>
    <row r="30" spans="1:7" ht="15.75" thickBot="1">
      <c r="A30" s="141"/>
      <c r="B30" s="142"/>
      <c r="C30" s="143"/>
      <c r="D30" s="142"/>
      <c r="E30" s="144"/>
      <c r="F30" s="270"/>
      <c r="G30" s="271"/>
    </row>
    <row r="31" spans="1:7" s="145" customFormat="1" ht="19.5" customHeight="1" thickBot="1">
      <c r="A31" s="189" t="s">
        <v>48</v>
      </c>
      <c r="B31" s="189"/>
      <c r="C31" s="190"/>
      <c r="D31" s="190"/>
      <c r="E31" s="191"/>
      <c r="F31" s="272">
        <f>SUM(F26:G30)</f>
        <v>0</v>
      </c>
      <c r="G31" s="273"/>
    </row>
    <row r="32" spans="1:7">
      <c r="B32" s="168"/>
      <c r="C32" s="168"/>
      <c r="D32" s="168"/>
      <c r="E32" s="168"/>
      <c r="F32" s="168"/>
      <c r="G32" s="168"/>
    </row>
    <row r="33" spans="2:7">
      <c r="B33" s="205" t="s">
        <v>136</v>
      </c>
      <c r="C33" s="146"/>
      <c r="D33" s="146"/>
      <c r="E33" s="146"/>
      <c r="F33" s="146"/>
      <c r="G33" s="146"/>
    </row>
    <row r="34" spans="2:7" ht="70.5" customHeight="1">
      <c r="B34" s="260" t="s">
        <v>137</v>
      </c>
      <c r="C34" s="260"/>
      <c r="D34" s="260"/>
      <c r="E34" s="260"/>
      <c r="F34" s="260"/>
      <c r="G34" s="260"/>
    </row>
    <row r="35" spans="2:7">
      <c r="B35" s="146"/>
      <c r="C35" s="146"/>
      <c r="D35" s="146"/>
      <c r="E35" s="146"/>
      <c r="F35" s="146"/>
      <c r="G35" s="146"/>
    </row>
    <row r="36" spans="2:7">
      <c r="B36" s="146"/>
      <c r="C36" s="146"/>
      <c r="D36" s="146"/>
      <c r="E36" s="146"/>
      <c r="F36" s="146"/>
      <c r="G36" s="146"/>
    </row>
  </sheetData>
  <mergeCells count="34">
    <mergeCell ref="A2:B2"/>
    <mergeCell ref="C2:G2"/>
    <mergeCell ref="C3:G3"/>
    <mergeCell ref="C4:G4"/>
    <mergeCell ref="A5:B5"/>
    <mergeCell ref="C5:G5"/>
    <mergeCell ref="C6:G6"/>
    <mergeCell ref="A7:B7"/>
    <mergeCell ref="C7:G7"/>
    <mergeCell ref="C8:G8"/>
    <mergeCell ref="A9:B9"/>
    <mergeCell ref="C9:G9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B34:G34"/>
    <mergeCell ref="A23:C23"/>
    <mergeCell ref="D23:E23"/>
    <mergeCell ref="F23:G23"/>
    <mergeCell ref="F26:G26"/>
    <mergeCell ref="F27:G27"/>
    <mergeCell ref="F28:G28"/>
    <mergeCell ref="F29:G29"/>
    <mergeCell ref="F30:G30"/>
    <mergeCell ref="F31:G31"/>
  </mergeCells>
  <pageMargins left="0.5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4"/>
  <dimension ref="A1:K97"/>
  <sheetViews>
    <sheetView workbookViewId="0">
      <selection activeCell="E32" sqref="E32"/>
    </sheetView>
  </sheetViews>
  <sheetFormatPr defaultRowHeight="15"/>
  <cols>
    <col min="1" max="1" width="4.5546875" style="102" customWidth="1"/>
    <col min="2" max="2" width="4.77734375" style="102" customWidth="1"/>
    <col min="3" max="3" width="5.33203125" style="102" customWidth="1"/>
    <col min="4" max="4" width="11" style="102" customWidth="1"/>
    <col min="5" max="5" width="8.77734375" style="102" customWidth="1"/>
    <col min="6" max="6" width="11.33203125" style="102" customWidth="1"/>
    <col min="7" max="7" width="8.5546875" style="102" customWidth="1"/>
    <col min="8" max="8" width="8.6640625" style="102" customWidth="1"/>
    <col min="9" max="9" width="8.33203125" style="102" customWidth="1"/>
    <col min="10" max="16384" width="8.88671875" style="102"/>
  </cols>
  <sheetData>
    <row r="1" spans="1:9" ht="33" customHeight="1" thickTop="1">
      <c r="A1" s="305" t="s">
        <v>38</v>
      </c>
      <c r="B1" s="306"/>
      <c r="C1" s="307" t="str">
        <f>KrList!C8</f>
        <v>Nemocnice Písek, a.s. Sociální zázemí chirurgic. oddělení - I.etapa</v>
      </c>
      <c r="D1" s="308"/>
      <c r="E1" s="308"/>
      <c r="F1" s="309"/>
      <c r="G1" s="99" t="s">
        <v>80</v>
      </c>
      <c r="H1" s="100"/>
      <c r="I1" s="101"/>
    </row>
    <row r="2" spans="1:9" ht="24.75" customHeight="1" thickBot="1">
      <c r="A2" s="310" t="s">
        <v>37</v>
      </c>
      <c r="B2" s="311"/>
      <c r="C2" s="312"/>
      <c r="D2" s="313"/>
      <c r="E2" s="313"/>
      <c r="F2" s="314"/>
      <c r="G2" s="315" t="str">
        <f>KrList!C4</f>
        <v>D.1.01.04d - Slaboproudé elektroinstalace</v>
      </c>
      <c r="H2" s="316"/>
      <c r="I2" s="317"/>
    </row>
    <row r="3" spans="1:9" ht="15.75" thickTop="1">
      <c r="F3" s="103"/>
    </row>
    <row r="4" spans="1:9" ht="19.5" customHeight="1">
      <c r="A4" s="104" t="s">
        <v>107</v>
      </c>
      <c r="B4" s="24"/>
      <c r="C4" s="24"/>
      <c r="D4" s="24"/>
      <c r="E4" s="105"/>
      <c r="F4" s="24"/>
      <c r="G4" s="24"/>
      <c r="H4" s="24"/>
      <c r="I4" s="24"/>
    </row>
    <row r="5" spans="1:9" ht="15.75" thickBot="1"/>
    <row r="6" spans="1:9" s="167" customFormat="1" ht="15.75" thickBot="1">
      <c r="A6" s="192"/>
      <c r="B6" s="193" t="s">
        <v>81</v>
      </c>
      <c r="C6" s="193"/>
      <c r="D6" s="194"/>
      <c r="E6" s="195" t="s">
        <v>82</v>
      </c>
      <c r="F6" s="196" t="s">
        <v>83</v>
      </c>
      <c r="G6" s="196" t="s">
        <v>84</v>
      </c>
      <c r="H6" s="196" t="s">
        <v>85</v>
      </c>
      <c r="I6" s="197" t="s">
        <v>39</v>
      </c>
    </row>
    <row r="7" spans="1:9" s="103" customFormat="1">
      <c r="A7" s="106"/>
      <c r="B7" s="107" t="s">
        <v>4</v>
      </c>
      <c r="D7" s="108"/>
      <c r="E7" s="109"/>
      <c r="F7" s="110"/>
      <c r="G7" s="110">
        <f>SP!H76</f>
        <v>0</v>
      </c>
      <c r="H7" s="110"/>
      <c r="I7" s="111"/>
    </row>
    <row r="8" spans="1:9" s="103" customFormat="1">
      <c r="A8" s="106"/>
      <c r="B8" s="107" t="s">
        <v>12</v>
      </c>
      <c r="D8" s="108"/>
      <c r="E8" s="109"/>
      <c r="F8" s="110"/>
      <c r="G8" s="110">
        <f>SP!H116</f>
        <v>0</v>
      </c>
      <c r="H8" s="110"/>
      <c r="I8" s="111"/>
    </row>
    <row r="9" spans="1:9" s="103" customFormat="1">
      <c r="A9" s="106"/>
      <c r="B9" s="107" t="s">
        <v>86</v>
      </c>
      <c r="D9" s="108"/>
      <c r="E9" s="109"/>
      <c r="F9" s="110"/>
      <c r="G9" s="110"/>
      <c r="H9" s="110">
        <f>SP!J77</f>
        <v>0</v>
      </c>
      <c r="I9" s="111"/>
    </row>
    <row r="10" spans="1:9" s="103" customFormat="1">
      <c r="A10" s="106"/>
      <c r="B10" s="107" t="s">
        <v>87</v>
      </c>
      <c r="D10" s="108"/>
      <c r="E10" s="109"/>
      <c r="F10" s="110"/>
      <c r="G10" s="110"/>
      <c r="H10" s="110">
        <f>SP!J117</f>
        <v>0</v>
      </c>
      <c r="I10" s="111"/>
    </row>
    <row r="11" spans="1:9" s="103" customFormat="1">
      <c r="A11" s="106"/>
      <c r="B11" s="107" t="s">
        <v>17</v>
      </c>
      <c r="D11" s="108"/>
      <c r="E11" s="109"/>
      <c r="F11" s="110"/>
      <c r="G11" s="110"/>
      <c r="H11" s="110">
        <v>0</v>
      </c>
      <c r="I11" s="111"/>
    </row>
    <row r="12" spans="1:9" s="103" customFormat="1">
      <c r="A12" s="106"/>
      <c r="B12" s="107" t="s">
        <v>88</v>
      </c>
      <c r="D12" s="108"/>
      <c r="E12" s="109"/>
      <c r="F12" s="110"/>
      <c r="G12" s="110"/>
      <c r="H12" s="110">
        <f>SP!J149</f>
        <v>0</v>
      </c>
      <c r="I12" s="111"/>
    </row>
    <row r="13" spans="1:9" s="103" customFormat="1">
      <c r="A13" s="106"/>
      <c r="B13" s="107" t="s">
        <v>89</v>
      </c>
      <c r="D13" s="108"/>
      <c r="E13" s="109"/>
      <c r="F13" s="110"/>
      <c r="G13" s="110"/>
      <c r="H13" s="110">
        <f>SP!J155</f>
        <v>0</v>
      </c>
      <c r="I13" s="111"/>
    </row>
    <row r="14" spans="1:9" s="103" customFormat="1">
      <c r="A14" s="106"/>
      <c r="B14" s="107"/>
      <c r="D14" s="108"/>
      <c r="E14" s="109"/>
      <c r="F14" s="110"/>
      <c r="G14" s="110"/>
      <c r="H14" s="110"/>
      <c r="I14" s="111"/>
    </row>
    <row r="15" spans="1:9" s="103" customFormat="1">
      <c r="A15" s="106"/>
      <c r="B15" s="107"/>
      <c r="D15" s="108"/>
      <c r="E15" s="109"/>
      <c r="F15" s="110"/>
      <c r="G15" s="110"/>
      <c r="H15" s="110"/>
      <c r="I15" s="111"/>
    </row>
    <row r="16" spans="1:9" s="103" customFormat="1">
      <c r="A16" s="106"/>
      <c r="B16" s="107"/>
      <c r="D16" s="108"/>
      <c r="E16" s="109"/>
      <c r="F16" s="110"/>
      <c r="G16" s="110"/>
      <c r="H16" s="110"/>
      <c r="I16" s="111"/>
    </row>
    <row r="17" spans="1:11" s="103" customFormat="1">
      <c r="A17" s="106"/>
      <c r="B17" s="107"/>
      <c r="D17" s="108"/>
      <c r="E17" s="109"/>
      <c r="F17" s="110"/>
      <c r="G17" s="110"/>
      <c r="H17" s="110"/>
      <c r="I17" s="111"/>
    </row>
    <row r="18" spans="1:11" s="103" customFormat="1">
      <c r="A18" s="106"/>
      <c r="B18" s="107"/>
      <c r="D18" s="108"/>
      <c r="E18" s="109"/>
      <c r="F18" s="110"/>
      <c r="G18" s="110"/>
      <c r="H18" s="110"/>
      <c r="I18" s="111"/>
      <c r="K18" s="112"/>
    </row>
    <row r="19" spans="1:11" s="103" customFormat="1">
      <c r="A19" s="106"/>
      <c r="B19" s="107"/>
      <c r="D19" s="108"/>
      <c r="E19" s="109"/>
      <c r="F19" s="110"/>
      <c r="G19" s="110"/>
      <c r="H19" s="110"/>
      <c r="I19" s="111"/>
    </row>
    <row r="20" spans="1:11" s="103" customFormat="1">
      <c r="A20" s="106"/>
      <c r="B20" s="107"/>
      <c r="D20" s="108"/>
      <c r="E20" s="109"/>
      <c r="F20" s="110"/>
      <c r="G20" s="110"/>
      <c r="H20" s="110"/>
      <c r="I20" s="111"/>
    </row>
    <row r="21" spans="1:11" s="103" customFormat="1">
      <c r="A21" s="106"/>
      <c r="B21" s="107"/>
      <c r="D21" s="108"/>
      <c r="E21" s="109"/>
      <c r="F21" s="110"/>
      <c r="G21" s="110"/>
      <c r="H21" s="110"/>
      <c r="I21" s="111"/>
    </row>
    <row r="22" spans="1:11" s="103" customFormat="1">
      <c r="A22" s="106"/>
      <c r="B22" s="107"/>
      <c r="D22" s="108"/>
      <c r="E22" s="109"/>
      <c r="F22" s="110"/>
      <c r="G22" s="110"/>
      <c r="H22" s="110"/>
      <c r="I22" s="111"/>
    </row>
    <row r="23" spans="1:11" s="103" customFormat="1">
      <c r="A23" s="106"/>
      <c r="B23" s="107"/>
      <c r="D23" s="108"/>
      <c r="E23" s="109"/>
      <c r="F23" s="110"/>
      <c r="G23" s="110"/>
      <c r="H23" s="110"/>
      <c r="I23" s="111"/>
    </row>
    <row r="24" spans="1:11" s="103" customFormat="1">
      <c r="A24" s="106"/>
      <c r="B24" s="107"/>
      <c r="D24" s="108"/>
      <c r="E24" s="109"/>
      <c r="F24" s="110"/>
      <c r="G24" s="110"/>
      <c r="H24" s="110"/>
      <c r="I24" s="111"/>
    </row>
    <row r="25" spans="1:11" s="103" customFormat="1">
      <c r="A25" s="106"/>
      <c r="B25" s="107"/>
      <c r="D25" s="108"/>
      <c r="E25" s="109"/>
      <c r="F25" s="110"/>
      <c r="G25" s="110"/>
      <c r="H25" s="110"/>
      <c r="I25" s="111"/>
    </row>
    <row r="26" spans="1:11" s="103" customFormat="1">
      <c r="A26" s="106"/>
      <c r="B26" s="107"/>
      <c r="D26" s="108"/>
      <c r="E26" s="109"/>
      <c r="F26" s="110"/>
      <c r="G26" s="110"/>
      <c r="H26" s="110"/>
      <c r="I26" s="111"/>
    </row>
    <row r="27" spans="1:11" s="103" customFormat="1">
      <c r="A27" s="106"/>
      <c r="B27" s="107"/>
      <c r="D27" s="108"/>
      <c r="E27" s="109"/>
      <c r="F27" s="110"/>
      <c r="G27" s="110"/>
      <c r="H27" s="110"/>
      <c r="I27" s="111"/>
    </row>
    <row r="28" spans="1:11" s="103" customFormat="1">
      <c r="A28" s="106"/>
      <c r="B28" s="107"/>
      <c r="D28" s="108"/>
      <c r="E28" s="109"/>
      <c r="F28" s="110"/>
      <c r="G28" s="110"/>
      <c r="H28" s="110"/>
      <c r="I28" s="111"/>
    </row>
    <row r="29" spans="1:11" s="103" customFormat="1">
      <c r="A29" s="106"/>
      <c r="B29" s="107"/>
      <c r="D29" s="108"/>
      <c r="E29" s="109"/>
      <c r="F29" s="110"/>
      <c r="G29" s="110"/>
      <c r="H29" s="110"/>
      <c r="I29" s="111"/>
    </row>
    <row r="30" spans="1:11" s="103" customFormat="1">
      <c r="A30" s="106"/>
      <c r="B30" s="107"/>
      <c r="D30" s="108"/>
      <c r="E30" s="109"/>
      <c r="F30" s="110"/>
      <c r="G30" s="110"/>
      <c r="H30" s="110"/>
      <c r="I30" s="111"/>
    </row>
    <row r="31" spans="1:11" s="103" customFormat="1">
      <c r="A31" s="106"/>
      <c r="B31" s="107"/>
      <c r="D31" s="108"/>
      <c r="E31" s="109"/>
      <c r="F31" s="110"/>
      <c r="G31" s="110"/>
      <c r="H31" s="110"/>
      <c r="I31" s="111"/>
    </row>
    <row r="32" spans="1:11" s="103" customFormat="1">
      <c r="A32" s="106"/>
      <c r="B32" s="107"/>
      <c r="D32" s="108"/>
      <c r="E32" s="109"/>
      <c r="F32" s="110"/>
      <c r="G32" s="110"/>
      <c r="H32" s="110"/>
      <c r="I32" s="111"/>
    </row>
    <row r="33" spans="1:9" s="103" customFormat="1">
      <c r="A33" s="106"/>
      <c r="B33" s="107"/>
      <c r="D33" s="108"/>
      <c r="E33" s="109"/>
      <c r="F33" s="110"/>
      <c r="G33" s="110"/>
      <c r="H33" s="110"/>
      <c r="I33" s="111"/>
    </row>
    <row r="34" spans="1:9" s="103" customFormat="1">
      <c r="A34" s="106"/>
      <c r="B34" s="107"/>
      <c r="D34" s="108"/>
      <c r="E34" s="109"/>
      <c r="F34" s="110"/>
      <c r="G34" s="110"/>
      <c r="H34" s="110"/>
      <c r="I34" s="111"/>
    </row>
    <row r="35" spans="1:9" s="103" customFormat="1">
      <c r="A35" s="106"/>
      <c r="B35" s="107"/>
      <c r="D35" s="108"/>
      <c r="E35" s="109"/>
      <c r="F35" s="110"/>
      <c r="G35" s="110"/>
      <c r="H35" s="110"/>
      <c r="I35" s="111"/>
    </row>
    <row r="36" spans="1:9" s="103" customFormat="1">
      <c r="A36" s="106"/>
      <c r="B36" s="107"/>
      <c r="D36" s="108"/>
      <c r="E36" s="109"/>
      <c r="F36" s="110"/>
      <c r="G36" s="110"/>
      <c r="H36" s="110"/>
      <c r="I36" s="111"/>
    </row>
    <row r="37" spans="1:9" s="103" customFormat="1">
      <c r="A37" s="106"/>
      <c r="B37" s="107"/>
      <c r="D37" s="108"/>
      <c r="E37" s="109"/>
      <c r="F37" s="110"/>
      <c r="G37" s="110"/>
      <c r="H37" s="110"/>
      <c r="I37" s="111"/>
    </row>
    <row r="38" spans="1:9" s="103" customFormat="1">
      <c r="A38" s="106"/>
      <c r="B38" s="107"/>
      <c r="D38" s="108"/>
      <c r="E38" s="109"/>
      <c r="F38" s="110"/>
      <c r="G38" s="110"/>
      <c r="H38" s="110"/>
      <c r="I38" s="111"/>
    </row>
    <row r="39" spans="1:9" s="103" customFormat="1">
      <c r="A39" s="106"/>
      <c r="B39" s="107"/>
      <c r="D39" s="108"/>
      <c r="E39" s="109"/>
      <c r="F39" s="110"/>
      <c r="G39" s="110"/>
      <c r="H39" s="110"/>
      <c r="I39" s="111"/>
    </row>
    <row r="40" spans="1:9" s="103" customFormat="1">
      <c r="A40" s="106"/>
      <c r="B40" s="107"/>
      <c r="D40" s="108"/>
      <c r="E40" s="109"/>
      <c r="F40" s="110"/>
      <c r="G40" s="110"/>
      <c r="H40" s="110"/>
      <c r="I40" s="111"/>
    </row>
    <row r="41" spans="1:9" s="103" customFormat="1">
      <c r="A41" s="106"/>
      <c r="B41" s="107"/>
      <c r="D41" s="108"/>
      <c r="E41" s="109"/>
      <c r="F41" s="110"/>
      <c r="G41" s="110"/>
      <c r="H41" s="110"/>
      <c r="I41" s="111"/>
    </row>
    <row r="42" spans="1:9" s="103" customFormat="1">
      <c r="A42" s="106"/>
      <c r="B42" s="107"/>
      <c r="D42" s="108"/>
      <c r="E42" s="109"/>
      <c r="F42" s="110"/>
      <c r="G42" s="110"/>
      <c r="H42" s="110"/>
      <c r="I42" s="111"/>
    </row>
    <row r="43" spans="1:9" s="103" customFormat="1">
      <c r="A43" s="106"/>
      <c r="B43" s="107"/>
      <c r="D43" s="108"/>
      <c r="E43" s="109"/>
      <c r="F43" s="110"/>
      <c r="G43" s="110"/>
      <c r="H43" s="110"/>
      <c r="I43" s="111"/>
    </row>
    <row r="44" spans="1:9" s="103" customFormat="1">
      <c r="A44" s="106"/>
      <c r="B44" s="107"/>
      <c r="D44" s="108"/>
      <c r="E44" s="109"/>
      <c r="F44" s="110"/>
      <c r="G44" s="110"/>
      <c r="H44" s="110"/>
      <c r="I44" s="111"/>
    </row>
    <row r="45" spans="1:9" s="103" customFormat="1">
      <c r="A45" s="106"/>
      <c r="B45" s="107"/>
      <c r="D45" s="108"/>
      <c r="E45" s="109"/>
      <c r="F45" s="110"/>
      <c r="G45" s="110"/>
      <c r="H45" s="110"/>
      <c r="I45" s="111"/>
    </row>
    <row r="46" spans="1:9" s="103" customFormat="1" ht="15.75" thickBot="1">
      <c r="A46" s="106"/>
      <c r="B46" s="107"/>
      <c r="D46" s="108"/>
      <c r="E46" s="109"/>
      <c r="F46" s="110"/>
      <c r="G46" s="110"/>
      <c r="H46" s="110"/>
      <c r="I46" s="111"/>
    </row>
    <row r="47" spans="1:9" s="113" customFormat="1" ht="13.5" thickBot="1">
      <c r="A47" s="198"/>
      <c r="B47" s="193" t="s">
        <v>90</v>
      </c>
      <c r="C47" s="193"/>
      <c r="D47" s="199"/>
      <c r="E47" s="200">
        <f>SUM(E7:E46)</f>
        <v>0</v>
      </c>
      <c r="F47" s="201">
        <f>SUM(F7:F46)</f>
        <v>0</v>
      </c>
      <c r="G47" s="201">
        <f>SUM(G7:G46)</f>
        <v>0</v>
      </c>
      <c r="H47" s="201">
        <f>SUM(H7:H46)</f>
        <v>0</v>
      </c>
      <c r="I47" s="202">
        <f>SUM(I7:I46)</f>
        <v>0</v>
      </c>
    </row>
    <row r="48" spans="1:9">
      <c r="B48" s="113"/>
      <c r="F48" s="114"/>
      <c r="G48" s="115"/>
      <c r="H48" s="115"/>
      <c r="I48" s="116"/>
    </row>
    <row r="49" spans="6:9">
      <c r="F49" s="114"/>
      <c r="G49" s="115"/>
      <c r="H49" s="115"/>
      <c r="I49" s="116"/>
    </row>
    <row r="50" spans="6:9">
      <c r="F50" s="114"/>
      <c r="G50" s="115"/>
      <c r="H50" s="115"/>
      <c r="I50" s="116"/>
    </row>
    <row r="51" spans="6:9">
      <c r="F51" s="114"/>
      <c r="G51" s="115"/>
      <c r="H51" s="115"/>
      <c r="I51" s="116"/>
    </row>
    <row r="52" spans="6:9">
      <c r="F52" s="114"/>
      <c r="G52" s="115"/>
      <c r="H52" s="115"/>
      <c r="I52" s="116"/>
    </row>
    <row r="53" spans="6:9">
      <c r="F53" s="114"/>
      <c r="G53" s="115"/>
      <c r="H53" s="115"/>
      <c r="I53" s="116"/>
    </row>
    <row r="54" spans="6:9">
      <c r="F54" s="114"/>
      <c r="G54" s="115"/>
      <c r="H54" s="115"/>
      <c r="I54" s="116"/>
    </row>
    <row r="55" spans="6:9">
      <c r="F55" s="114"/>
      <c r="G55" s="115"/>
      <c r="H55" s="115"/>
      <c r="I55" s="116"/>
    </row>
    <row r="56" spans="6:9">
      <c r="F56" s="114"/>
      <c r="G56" s="115"/>
      <c r="H56" s="115"/>
      <c r="I56" s="116"/>
    </row>
    <row r="57" spans="6:9">
      <c r="F57" s="114"/>
      <c r="G57" s="115"/>
      <c r="H57" s="115"/>
      <c r="I57" s="116"/>
    </row>
    <row r="58" spans="6:9">
      <c r="F58" s="114"/>
      <c r="G58" s="115"/>
      <c r="H58" s="115"/>
      <c r="I58" s="116"/>
    </row>
    <row r="59" spans="6:9">
      <c r="F59" s="114"/>
      <c r="G59" s="115"/>
      <c r="H59" s="115"/>
      <c r="I59" s="116"/>
    </row>
    <row r="60" spans="6:9">
      <c r="F60" s="114"/>
      <c r="G60" s="115"/>
      <c r="H60" s="115"/>
      <c r="I60" s="116"/>
    </row>
    <row r="61" spans="6:9">
      <c r="F61" s="114"/>
      <c r="G61" s="115"/>
      <c r="H61" s="115"/>
      <c r="I61" s="116"/>
    </row>
    <row r="62" spans="6:9">
      <c r="F62" s="114"/>
      <c r="G62" s="115"/>
      <c r="H62" s="115"/>
      <c r="I62" s="116"/>
    </row>
    <row r="63" spans="6:9">
      <c r="F63" s="114"/>
      <c r="G63" s="115"/>
      <c r="H63" s="115"/>
      <c r="I63" s="116"/>
    </row>
    <row r="64" spans="6:9">
      <c r="F64" s="114"/>
      <c r="G64" s="115"/>
      <c r="H64" s="115"/>
      <c r="I64" s="116"/>
    </row>
    <row r="65" spans="6:9">
      <c r="F65" s="114"/>
      <c r="G65" s="115"/>
      <c r="H65" s="115"/>
      <c r="I65" s="116"/>
    </row>
    <row r="66" spans="6:9">
      <c r="F66" s="114"/>
      <c r="G66" s="115"/>
      <c r="H66" s="115"/>
      <c r="I66" s="116"/>
    </row>
    <row r="67" spans="6:9">
      <c r="F67" s="114"/>
      <c r="G67" s="115"/>
      <c r="H67" s="115"/>
      <c r="I67" s="116"/>
    </row>
    <row r="68" spans="6:9">
      <c r="F68" s="114"/>
      <c r="G68" s="115"/>
      <c r="H68" s="115"/>
      <c r="I68" s="116"/>
    </row>
    <row r="69" spans="6:9">
      <c r="F69" s="114"/>
      <c r="G69" s="115"/>
      <c r="H69" s="115"/>
      <c r="I69" s="116"/>
    </row>
    <row r="70" spans="6:9">
      <c r="F70" s="114"/>
      <c r="G70" s="115"/>
      <c r="H70" s="115"/>
      <c r="I70" s="116"/>
    </row>
    <row r="71" spans="6:9">
      <c r="F71" s="114"/>
      <c r="G71" s="115"/>
      <c r="H71" s="115"/>
      <c r="I71" s="116"/>
    </row>
    <row r="72" spans="6:9">
      <c r="F72" s="114"/>
      <c r="G72" s="115"/>
      <c r="H72" s="115"/>
      <c r="I72" s="116"/>
    </row>
    <row r="73" spans="6:9">
      <c r="F73" s="114"/>
      <c r="G73" s="115"/>
      <c r="H73" s="115"/>
      <c r="I73" s="116"/>
    </row>
    <row r="74" spans="6:9">
      <c r="F74" s="114"/>
      <c r="G74" s="115"/>
      <c r="H74" s="115"/>
      <c r="I74" s="116"/>
    </row>
    <row r="75" spans="6:9">
      <c r="F75" s="114"/>
      <c r="G75" s="115"/>
      <c r="H75" s="115"/>
      <c r="I75" s="116"/>
    </row>
    <row r="76" spans="6:9">
      <c r="F76" s="114"/>
      <c r="G76" s="115"/>
      <c r="H76" s="115"/>
      <c r="I76" s="116"/>
    </row>
    <row r="77" spans="6:9">
      <c r="F77" s="114"/>
      <c r="G77" s="115"/>
      <c r="H77" s="115"/>
      <c r="I77" s="116"/>
    </row>
    <row r="78" spans="6:9">
      <c r="F78" s="114"/>
      <c r="G78" s="115"/>
      <c r="H78" s="115"/>
      <c r="I78" s="116"/>
    </row>
    <row r="79" spans="6:9">
      <c r="F79" s="114"/>
      <c r="G79" s="115"/>
      <c r="H79" s="115"/>
      <c r="I79" s="116"/>
    </row>
    <row r="80" spans="6:9">
      <c r="F80" s="114"/>
      <c r="G80" s="115"/>
      <c r="H80" s="115"/>
      <c r="I80" s="116"/>
    </row>
    <row r="81" spans="6:9">
      <c r="F81" s="114"/>
      <c r="G81" s="115"/>
      <c r="H81" s="115"/>
      <c r="I81" s="116"/>
    </row>
    <row r="82" spans="6:9">
      <c r="F82" s="114"/>
      <c r="G82" s="115"/>
      <c r="H82" s="115"/>
      <c r="I82" s="116"/>
    </row>
    <row r="83" spans="6:9">
      <c r="F83" s="114"/>
      <c r="G83" s="115"/>
      <c r="H83" s="115"/>
      <c r="I83" s="116"/>
    </row>
    <row r="84" spans="6:9">
      <c r="F84" s="114"/>
      <c r="G84" s="115"/>
      <c r="H84" s="115"/>
      <c r="I84" s="116"/>
    </row>
    <row r="85" spans="6:9">
      <c r="F85" s="114"/>
      <c r="G85" s="115"/>
      <c r="H85" s="115"/>
      <c r="I85" s="116"/>
    </row>
    <row r="86" spans="6:9">
      <c r="F86" s="114"/>
      <c r="G86" s="115"/>
      <c r="H86" s="115"/>
      <c r="I86" s="116"/>
    </row>
    <row r="87" spans="6:9">
      <c r="F87" s="114"/>
      <c r="G87" s="115"/>
      <c r="H87" s="115"/>
      <c r="I87" s="116"/>
    </row>
    <row r="88" spans="6:9">
      <c r="F88" s="114"/>
      <c r="G88" s="115"/>
      <c r="H88" s="115"/>
      <c r="I88" s="116"/>
    </row>
    <row r="89" spans="6:9">
      <c r="F89" s="114"/>
      <c r="G89" s="115"/>
      <c r="H89" s="115"/>
      <c r="I89" s="116"/>
    </row>
    <row r="90" spans="6:9">
      <c r="F90" s="114"/>
      <c r="G90" s="115"/>
      <c r="H90" s="115"/>
      <c r="I90" s="116"/>
    </row>
    <row r="91" spans="6:9">
      <c r="F91" s="114"/>
      <c r="G91" s="115"/>
      <c r="H91" s="115"/>
      <c r="I91" s="116"/>
    </row>
    <row r="92" spans="6:9">
      <c r="F92" s="114"/>
      <c r="G92" s="115"/>
      <c r="H92" s="115"/>
      <c r="I92" s="116"/>
    </row>
    <row r="93" spans="6:9">
      <c r="F93" s="114"/>
      <c r="G93" s="115"/>
      <c r="H93" s="115"/>
      <c r="I93" s="116"/>
    </row>
    <row r="94" spans="6:9">
      <c r="F94" s="114"/>
      <c r="G94" s="115"/>
      <c r="H94" s="115"/>
      <c r="I94" s="116"/>
    </row>
    <row r="95" spans="6:9">
      <c r="F95" s="114"/>
      <c r="G95" s="115"/>
      <c r="H95" s="115"/>
      <c r="I95" s="116"/>
    </row>
    <row r="96" spans="6:9">
      <c r="F96" s="114"/>
      <c r="G96" s="115"/>
      <c r="H96" s="115"/>
      <c r="I96" s="116"/>
    </row>
    <row r="97" spans="6:9">
      <c r="F97" s="114"/>
      <c r="G97" s="115"/>
      <c r="H97" s="115"/>
      <c r="I97" s="116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&amp;C&amp;"Arial,tučné kurzíva"&amp;14R O Z P O Č E 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5"/>
  <dimension ref="A1:K157"/>
  <sheetViews>
    <sheetView tabSelected="1" topLeftCell="A142" zoomScaleNormal="100" workbookViewId="0">
      <selection activeCell="D149" sqref="D149"/>
    </sheetView>
  </sheetViews>
  <sheetFormatPr defaultRowHeight="12.75"/>
  <cols>
    <col min="1" max="1" width="5.88671875" style="82" customWidth="1"/>
    <col min="2" max="2" width="15.77734375" style="86" customWidth="1"/>
    <col min="3" max="3" width="1.88671875" style="39" customWidth="1"/>
    <col min="4" max="4" width="41.5546875" style="85" customWidth="1"/>
    <col min="5" max="5" width="5.109375" style="81" customWidth="1"/>
    <col min="6" max="6" width="5.6640625" style="82" customWidth="1"/>
    <col min="7" max="7" width="11.109375" style="81" customWidth="1"/>
    <col min="8" max="9" width="10" style="81" customWidth="1"/>
    <col min="10" max="10" width="11" style="39" customWidth="1"/>
    <col min="11" max="11" width="11.5546875" style="81" customWidth="1"/>
    <col min="12" max="16384" width="8.88671875" style="39"/>
  </cols>
  <sheetData>
    <row r="1" spans="1:11">
      <c r="A1" s="320" t="s">
        <v>91</v>
      </c>
      <c r="B1" s="322" t="s">
        <v>75</v>
      </c>
      <c r="C1" s="83"/>
      <c r="D1" s="324" t="s">
        <v>76</v>
      </c>
      <c r="E1" s="326" t="s">
        <v>22</v>
      </c>
      <c r="F1" s="328" t="s">
        <v>13</v>
      </c>
      <c r="G1" s="38" t="s">
        <v>84</v>
      </c>
      <c r="H1" s="38"/>
      <c r="I1" s="203" t="s">
        <v>92</v>
      </c>
      <c r="J1" s="203"/>
      <c r="K1" s="318" t="s">
        <v>93</v>
      </c>
    </row>
    <row r="2" spans="1:11" ht="13.5" thickBot="1">
      <c r="A2" s="321"/>
      <c r="B2" s="323"/>
      <c r="C2" s="84"/>
      <c r="D2" s="325"/>
      <c r="E2" s="327"/>
      <c r="F2" s="329"/>
      <c r="G2" s="204" t="s">
        <v>94</v>
      </c>
      <c r="H2" s="204" t="s">
        <v>95</v>
      </c>
      <c r="I2" s="204" t="s">
        <v>94</v>
      </c>
      <c r="J2" s="204" t="s">
        <v>96</v>
      </c>
      <c r="K2" s="319"/>
    </row>
    <row r="3" spans="1:11" ht="15.75" thickTop="1">
      <c r="A3" s="40">
        <v>1</v>
      </c>
      <c r="B3" s="41"/>
      <c r="C3" s="42"/>
      <c r="D3" s="78" t="s">
        <v>4</v>
      </c>
      <c r="E3" s="43"/>
      <c r="F3" s="47"/>
      <c r="G3" s="44"/>
      <c r="H3" s="45"/>
      <c r="I3" s="45"/>
      <c r="J3" s="46"/>
      <c r="K3" s="211"/>
    </row>
    <row r="4" spans="1:11" ht="15">
      <c r="A4" s="40">
        <f>A3+1</f>
        <v>2</v>
      </c>
      <c r="B4" s="41"/>
      <c r="C4" s="42"/>
      <c r="D4" s="78" t="s">
        <v>106</v>
      </c>
      <c r="E4" s="43"/>
      <c r="F4" s="47"/>
      <c r="G4" s="44"/>
      <c r="H4" s="45"/>
      <c r="I4" s="45"/>
      <c r="J4" s="46"/>
      <c r="K4" s="211"/>
    </row>
    <row r="5" spans="1:11" ht="15">
      <c r="A5" s="40">
        <f t="shared" ref="A5:A52" si="0">A4+1</f>
        <v>3</v>
      </c>
      <c r="B5" s="26" t="s">
        <v>225</v>
      </c>
      <c r="C5" s="42"/>
      <c r="D5" s="78"/>
      <c r="E5" s="43"/>
      <c r="F5" s="47"/>
      <c r="G5" s="44"/>
      <c r="H5" s="45"/>
      <c r="I5" s="45"/>
      <c r="J5" s="46"/>
      <c r="K5" s="211"/>
    </row>
    <row r="6" spans="1:11">
      <c r="A6" s="40">
        <f t="shared" si="0"/>
        <v>4</v>
      </c>
      <c r="B6" s="17" t="s">
        <v>153</v>
      </c>
      <c r="C6" s="31"/>
      <c r="D6" s="22" t="s">
        <v>152</v>
      </c>
      <c r="E6" s="118" t="s">
        <v>1</v>
      </c>
      <c r="F6" s="117">
        <v>1</v>
      </c>
      <c r="G6" s="48"/>
      <c r="H6" s="48">
        <f>F6*G6</f>
        <v>0</v>
      </c>
      <c r="I6" s="48"/>
      <c r="J6" s="48">
        <f>F6*I6</f>
        <v>0</v>
      </c>
      <c r="K6" s="12"/>
    </row>
    <row r="7" spans="1:11" ht="25.5">
      <c r="A7" s="40">
        <f t="shared" si="0"/>
        <v>5</v>
      </c>
      <c r="B7" s="17"/>
      <c r="C7" s="31"/>
      <c r="D7" s="30" t="s">
        <v>229</v>
      </c>
      <c r="E7" s="28" t="s">
        <v>1</v>
      </c>
      <c r="F7" s="117">
        <v>1</v>
      </c>
      <c r="G7" s="48"/>
      <c r="H7" s="48"/>
      <c r="I7" s="48"/>
      <c r="J7" s="48"/>
      <c r="K7" s="12"/>
    </row>
    <row r="8" spans="1:11">
      <c r="A8" s="40">
        <f t="shared" si="0"/>
        <v>6</v>
      </c>
      <c r="B8" s="17"/>
      <c r="C8" s="31"/>
      <c r="D8" s="29" t="s">
        <v>49</v>
      </c>
      <c r="E8" s="28" t="s">
        <v>1</v>
      </c>
      <c r="F8" s="117">
        <v>1</v>
      </c>
      <c r="G8" s="48"/>
      <c r="H8" s="48"/>
      <c r="I8" s="48"/>
      <c r="J8" s="48"/>
      <c r="K8" s="12"/>
    </row>
    <row r="9" spans="1:11">
      <c r="A9" s="40">
        <f t="shared" si="0"/>
        <v>7</v>
      </c>
      <c r="B9" s="17"/>
      <c r="C9" s="31"/>
      <c r="D9" s="29" t="s">
        <v>114</v>
      </c>
      <c r="E9" s="28" t="s">
        <v>1</v>
      </c>
      <c r="F9" s="117">
        <v>1</v>
      </c>
      <c r="G9" s="48"/>
      <c r="H9" s="48"/>
      <c r="I9" s="48"/>
      <c r="J9" s="48"/>
      <c r="K9" s="12"/>
    </row>
    <row r="10" spans="1:11">
      <c r="A10" s="40">
        <f t="shared" si="0"/>
        <v>8</v>
      </c>
      <c r="B10" s="17"/>
      <c r="C10" s="31"/>
      <c r="D10" s="29" t="s">
        <v>112</v>
      </c>
      <c r="E10" s="28" t="s">
        <v>1</v>
      </c>
      <c r="F10" s="117">
        <v>1</v>
      </c>
      <c r="G10" s="48"/>
      <c r="H10" s="48"/>
      <c r="I10" s="48"/>
      <c r="J10" s="48"/>
      <c r="K10" s="12"/>
    </row>
    <row r="11" spans="1:11">
      <c r="A11" s="40">
        <f t="shared" si="0"/>
        <v>9</v>
      </c>
      <c r="B11" s="17"/>
      <c r="C11" s="31"/>
      <c r="D11" s="29" t="s">
        <v>154</v>
      </c>
      <c r="E11" s="28" t="s">
        <v>1</v>
      </c>
      <c r="F11" s="117">
        <v>1</v>
      </c>
      <c r="G11" s="48"/>
      <c r="H11" s="48"/>
      <c r="I11" s="48"/>
      <c r="J11" s="48"/>
      <c r="K11" s="12"/>
    </row>
    <row r="12" spans="1:11">
      <c r="A12" s="40">
        <f t="shared" si="0"/>
        <v>10</v>
      </c>
      <c r="B12" s="17"/>
      <c r="C12" s="31"/>
      <c r="D12" s="29" t="s">
        <v>156</v>
      </c>
      <c r="E12" s="28" t="s">
        <v>1</v>
      </c>
      <c r="F12" s="117">
        <v>1</v>
      </c>
      <c r="G12" s="48"/>
      <c r="H12" s="48"/>
      <c r="I12" s="48"/>
      <c r="J12" s="48"/>
      <c r="K12" s="12"/>
    </row>
    <row r="13" spans="1:11">
      <c r="A13" s="40">
        <f t="shared" si="0"/>
        <v>11</v>
      </c>
      <c r="B13" s="17"/>
      <c r="C13" s="31"/>
      <c r="D13" s="20" t="s">
        <v>141</v>
      </c>
      <c r="E13" s="28" t="s">
        <v>1</v>
      </c>
      <c r="F13" s="117">
        <v>3</v>
      </c>
      <c r="G13" s="48"/>
      <c r="H13" s="48"/>
      <c r="I13" s="48"/>
      <c r="J13" s="48"/>
      <c r="K13" s="12"/>
    </row>
    <row r="14" spans="1:11">
      <c r="A14" s="40">
        <f t="shared" si="0"/>
        <v>12</v>
      </c>
      <c r="B14" s="17"/>
      <c r="C14" s="31"/>
      <c r="D14" s="29" t="s">
        <v>50</v>
      </c>
      <c r="E14" s="28" t="s">
        <v>1</v>
      </c>
      <c r="F14" s="117">
        <v>1</v>
      </c>
      <c r="G14" s="48"/>
      <c r="H14" s="48"/>
      <c r="I14" s="48"/>
      <c r="J14" s="48"/>
      <c r="K14" s="12"/>
    </row>
    <row r="15" spans="1:11">
      <c r="A15" s="40">
        <f t="shared" si="0"/>
        <v>13</v>
      </c>
      <c r="B15" s="17"/>
      <c r="C15" s="31"/>
      <c r="D15" s="29" t="s">
        <v>51</v>
      </c>
      <c r="E15" s="28" t="s">
        <v>1</v>
      </c>
      <c r="F15" s="117">
        <v>3</v>
      </c>
      <c r="G15" s="48"/>
      <c r="H15" s="48"/>
      <c r="I15" s="48"/>
      <c r="J15" s="48"/>
      <c r="K15" s="12"/>
    </row>
    <row r="16" spans="1:11">
      <c r="A16" s="40">
        <f t="shared" si="0"/>
        <v>14</v>
      </c>
      <c r="B16" s="17"/>
      <c r="C16" s="31"/>
      <c r="D16" s="29" t="s">
        <v>150</v>
      </c>
      <c r="E16" s="28" t="s">
        <v>1</v>
      </c>
      <c r="F16" s="117">
        <v>1</v>
      </c>
      <c r="G16" s="48"/>
      <c r="H16" s="48"/>
      <c r="I16" s="48"/>
      <c r="J16" s="48"/>
      <c r="K16" s="12"/>
    </row>
    <row r="17" spans="1:11">
      <c r="A17" s="40"/>
      <c r="B17" s="17"/>
      <c r="C17" s="31"/>
      <c r="D17" s="29" t="s">
        <v>142</v>
      </c>
      <c r="E17" s="28" t="s">
        <v>1</v>
      </c>
      <c r="F17" s="117">
        <v>20</v>
      </c>
      <c r="G17" s="48"/>
      <c r="H17" s="48"/>
      <c r="I17" s="48"/>
      <c r="J17" s="48"/>
      <c r="K17" s="12"/>
    </row>
    <row r="18" spans="1:11">
      <c r="A18" s="40"/>
      <c r="B18" s="17"/>
      <c r="C18" s="31"/>
      <c r="D18" s="29" t="s">
        <v>147</v>
      </c>
      <c r="E18" s="28" t="s">
        <v>1</v>
      </c>
      <c r="F18" s="117">
        <v>26</v>
      </c>
      <c r="G18" s="48"/>
      <c r="H18" s="48"/>
      <c r="I18" s="48"/>
      <c r="J18" s="48"/>
      <c r="K18" s="12"/>
    </row>
    <row r="19" spans="1:11">
      <c r="A19" s="40">
        <f>A16+1</f>
        <v>15</v>
      </c>
      <c r="B19" s="79"/>
      <c r="C19" s="31"/>
      <c r="D19" s="34" t="s">
        <v>239</v>
      </c>
      <c r="E19" s="28" t="s">
        <v>1</v>
      </c>
      <c r="F19" s="117">
        <v>2</v>
      </c>
      <c r="G19" s="48"/>
      <c r="H19" s="48"/>
      <c r="I19" s="48"/>
      <c r="J19" s="48"/>
      <c r="K19" s="12"/>
    </row>
    <row r="20" spans="1:11" ht="25.5">
      <c r="A20" s="40">
        <f t="shared" si="0"/>
        <v>16</v>
      </c>
      <c r="B20" s="17"/>
      <c r="C20" s="31"/>
      <c r="D20" s="15" t="s">
        <v>52</v>
      </c>
      <c r="E20" s="28" t="s">
        <v>1</v>
      </c>
      <c r="F20" s="117">
        <v>1</v>
      </c>
      <c r="G20" s="48"/>
      <c r="H20" s="48"/>
      <c r="I20" s="48"/>
      <c r="J20" s="48"/>
      <c r="K20" s="12"/>
    </row>
    <row r="21" spans="1:11">
      <c r="A21" s="40">
        <f t="shared" si="0"/>
        <v>17</v>
      </c>
      <c r="B21" s="26" t="s">
        <v>54</v>
      </c>
      <c r="C21" s="31"/>
      <c r="D21" s="16"/>
      <c r="E21" s="118"/>
      <c r="F21" s="47"/>
      <c r="G21" s="48"/>
      <c r="H21" s="48"/>
      <c r="I21" s="48"/>
      <c r="J21" s="48"/>
      <c r="K21" s="211"/>
    </row>
    <row r="22" spans="1:11">
      <c r="A22" s="40">
        <f t="shared" si="0"/>
        <v>18</v>
      </c>
      <c r="B22" s="122"/>
      <c r="C22" s="31"/>
      <c r="D22" s="16" t="s">
        <v>146</v>
      </c>
      <c r="E22" s="118" t="s">
        <v>1</v>
      </c>
      <c r="F22" s="117">
        <v>46</v>
      </c>
      <c r="G22" s="48"/>
      <c r="H22" s="48">
        <f t="shared" ref="H22:H26" si="1">F22*G22</f>
        <v>0</v>
      </c>
      <c r="I22" s="48"/>
      <c r="J22" s="48">
        <f>F22*I22</f>
        <v>0</v>
      </c>
      <c r="K22" s="212"/>
    </row>
    <row r="23" spans="1:11">
      <c r="A23" s="40">
        <f t="shared" si="0"/>
        <v>19</v>
      </c>
      <c r="B23" s="122"/>
      <c r="C23" s="31"/>
      <c r="D23" s="16" t="s">
        <v>226</v>
      </c>
      <c r="E23" s="118" t="s">
        <v>1</v>
      </c>
      <c r="F23" s="117">
        <v>6</v>
      </c>
      <c r="G23" s="48"/>
      <c r="H23" s="48">
        <f t="shared" si="1"/>
        <v>0</v>
      </c>
      <c r="I23" s="48"/>
      <c r="J23" s="48">
        <f t="shared" ref="J23:J26" si="2">F23*I23</f>
        <v>0</v>
      </c>
      <c r="K23" s="12"/>
    </row>
    <row r="24" spans="1:11">
      <c r="A24" s="40">
        <f t="shared" si="0"/>
        <v>20</v>
      </c>
      <c r="B24" s="16"/>
      <c r="C24" s="31"/>
      <c r="D24" s="16" t="s">
        <v>227</v>
      </c>
      <c r="E24" s="118" t="s">
        <v>1</v>
      </c>
      <c r="F24" s="117">
        <v>20</v>
      </c>
      <c r="G24" s="48"/>
      <c r="H24" s="48">
        <f t="shared" si="1"/>
        <v>0</v>
      </c>
      <c r="I24" s="48"/>
      <c r="J24" s="48">
        <f t="shared" si="2"/>
        <v>0</v>
      </c>
      <c r="K24" s="12"/>
    </row>
    <row r="25" spans="1:11">
      <c r="A25" s="40">
        <f t="shared" si="0"/>
        <v>21</v>
      </c>
      <c r="B25" s="16"/>
      <c r="C25" s="31"/>
      <c r="D25" s="16" t="s">
        <v>103</v>
      </c>
      <c r="E25" s="118" t="s">
        <v>1</v>
      </c>
      <c r="F25" s="117">
        <v>26</v>
      </c>
      <c r="G25" s="48"/>
      <c r="H25" s="48">
        <f t="shared" si="1"/>
        <v>0</v>
      </c>
      <c r="I25" s="48"/>
      <c r="J25" s="48">
        <f t="shared" si="2"/>
        <v>0</v>
      </c>
      <c r="K25" s="12"/>
    </row>
    <row r="26" spans="1:11">
      <c r="A26" s="40">
        <f t="shared" si="0"/>
        <v>22</v>
      </c>
      <c r="B26" s="16"/>
      <c r="C26" s="31"/>
      <c r="D26" s="16" t="s">
        <v>228</v>
      </c>
      <c r="E26" s="118" t="s">
        <v>1</v>
      </c>
      <c r="F26" s="117">
        <v>26</v>
      </c>
      <c r="G26" s="48"/>
      <c r="H26" s="48">
        <f t="shared" si="1"/>
        <v>0</v>
      </c>
      <c r="I26" s="48"/>
      <c r="J26" s="48">
        <f t="shared" si="2"/>
        <v>0</v>
      </c>
      <c r="K26" s="12"/>
    </row>
    <row r="27" spans="1:11">
      <c r="A27" s="40">
        <f t="shared" si="0"/>
        <v>23</v>
      </c>
      <c r="B27" s="26" t="s">
        <v>70</v>
      </c>
      <c r="C27" s="31"/>
      <c r="D27" s="16"/>
      <c r="E27" s="118"/>
      <c r="F27" s="98"/>
      <c r="G27" s="48"/>
      <c r="H27" s="48"/>
      <c r="I27" s="48"/>
      <c r="J27" s="48"/>
      <c r="K27" s="12"/>
    </row>
    <row r="28" spans="1:11">
      <c r="A28" s="40">
        <f t="shared" si="0"/>
        <v>24</v>
      </c>
      <c r="B28" s="16"/>
      <c r="C28" s="31"/>
      <c r="D28" s="16" t="s">
        <v>155</v>
      </c>
      <c r="E28" s="118" t="s">
        <v>23</v>
      </c>
      <c r="F28" s="117">
        <v>2222</v>
      </c>
      <c r="G28" s="48"/>
      <c r="H28" s="48">
        <f t="shared" ref="H28" si="3">F28*G28</f>
        <v>0</v>
      </c>
      <c r="I28" s="48"/>
      <c r="J28" s="48">
        <f t="shared" ref="J28" si="4">F28*I28</f>
        <v>0</v>
      </c>
      <c r="K28" s="213"/>
    </row>
    <row r="29" spans="1:11">
      <c r="A29" s="40">
        <f t="shared" si="0"/>
        <v>25</v>
      </c>
      <c r="B29" s="14" t="s">
        <v>53</v>
      </c>
      <c r="C29" s="27"/>
      <c r="D29" s="30"/>
      <c r="E29" s="28"/>
      <c r="F29" s="117"/>
      <c r="G29" s="48"/>
      <c r="H29" s="48"/>
      <c r="I29" s="48"/>
      <c r="J29" s="48"/>
      <c r="K29" s="213"/>
    </row>
    <row r="30" spans="1:11">
      <c r="A30" s="40">
        <f t="shared" si="0"/>
        <v>26</v>
      </c>
      <c r="B30" s="20"/>
      <c r="C30" s="27"/>
      <c r="D30" s="214" t="s">
        <v>223</v>
      </c>
      <c r="E30" s="215" t="s">
        <v>23</v>
      </c>
      <c r="F30" s="117">
        <v>51.749999999999993</v>
      </c>
      <c r="G30" s="48"/>
      <c r="H30" s="48">
        <f t="shared" ref="H30" si="5">F30*G30</f>
        <v>0</v>
      </c>
      <c r="I30" s="48"/>
      <c r="J30" s="48">
        <f t="shared" ref="J30" si="6">F30*I30</f>
        <v>0</v>
      </c>
      <c r="K30" s="213"/>
    </row>
    <row r="31" spans="1:11">
      <c r="A31" s="40">
        <f t="shared" si="0"/>
        <v>27</v>
      </c>
      <c r="B31" s="69" t="s">
        <v>78</v>
      </c>
      <c r="C31" s="27"/>
      <c r="D31" s="30"/>
      <c r="E31" s="28"/>
      <c r="F31" s="98"/>
      <c r="G31" s="48"/>
      <c r="H31" s="48"/>
      <c r="I31" s="48"/>
      <c r="J31" s="48"/>
      <c r="K31" s="213"/>
    </row>
    <row r="32" spans="1:11" ht="25.5">
      <c r="A32" s="40">
        <f t="shared" si="0"/>
        <v>28</v>
      </c>
      <c r="B32" s="121" t="s">
        <v>157</v>
      </c>
      <c r="C32" s="88"/>
      <c r="D32" s="34" t="s">
        <v>158</v>
      </c>
      <c r="E32" s="216" t="s">
        <v>1</v>
      </c>
      <c r="F32" s="117">
        <v>1</v>
      </c>
      <c r="G32" s="48"/>
      <c r="H32" s="48">
        <f t="shared" ref="H32:H34" si="7">F32*G32</f>
        <v>0</v>
      </c>
      <c r="I32" s="48"/>
      <c r="J32" s="48">
        <f t="shared" ref="J32:J34" si="8">F32*I32</f>
        <v>0</v>
      </c>
      <c r="K32" s="213" t="s">
        <v>159</v>
      </c>
    </row>
    <row r="33" spans="1:11">
      <c r="A33" s="40">
        <f t="shared" si="0"/>
        <v>29</v>
      </c>
      <c r="B33" s="121" t="s">
        <v>162</v>
      </c>
      <c r="C33" s="88"/>
      <c r="D33" s="33" t="s">
        <v>163</v>
      </c>
      <c r="E33" s="216" t="s">
        <v>1</v>
      </c>
      <c r="F33" s="117">
        <v>1</v>
      </c>
      <c r="G33" s="48"/>
      <c r="H33" s="48">
        <f t="shared" si="7"/>
        <v>0</v>
      </c>
      <c r="I33" s="48"/>
      <c r="J33" s="48">
        <f t="shared" si="8"/>
        <v>0</v>
      </c>
      <c r="K33" s="213" t="s">
        <v>159</v>
      </c>
    </row>
    <row r="34" spans="1:11">
      <c r="A34" s="40">
        <f t="shared" si="0"/>
        <v>30</v>
      </c>
      <c r="B34" s="121" t="s">
        <v>160</v>
      </c>
      <c r="C34" s="88"/>
      <c r="D34" s="33" t="s">
        <v>161</v>
      </c>
      <c r="E34" s="216" t="s">
        <v>1</v>
      </c>
      <c r="F34" s="117">
        <v>1</v>
      </c>
      <c r="G34" s="48"/>
      <c r="H34" s="48">
        <f t="shared" si="7"/>
        <v>0</v>
      </c>
      <c r="I34" s="48"/>
      <c r="J34" s="48">
        <f t="shared" si="8"/>
        <v>0</v>
      </c>
      <c r="K34" s="213" t="s">
        <v>159</v>
      </c>
    </row>
    <row r="35" spans="1:11">
      <c r="A35" s="40">
        <f t="shared" si="0"/>
        <v>31</v>
      </c>
      <c r="B35" s="121"/>
      <c r="C35" s="88"/>
      <c r="D35" s="80" t="s">
        <v>164</v>
      </c>
      <c r="E35" s="118"/>
      <c r="F35" s="117"/>
      <c r="G35" s="39"/>
      <c r="H35" s="39"/>
      <c r="I35" s="39"/>
      <c r="K35" s="213"/>
    </row>
    <row r="36" spans="1:11" ht="25.5">
      <c r="A36" s="40">
        <f t="shared" si="0"/>
        <v>32</v>
      </c>
      <c r="B36" s="121"/>
      <c r="C36" s="88"/>
      <c r="D36" s="30" t="s">
        <v>229</v>
      </c>
      <c r="E36" s="28" t="s">
        <v>1</v>
      </c>
      <c r="F36" s="117">
        <v>1</v>
      </c>
      <c r="G36" s="39"/>
      <c r="H36" s="39">
        <f t="shared" ref="H36:H37" si="9">F36*G36</f>
        <v>0</v>
      </c>
      <c r="I36" s="48"/>
      <c r="J36" s="39">
        <f t="shared" ref="J36:J37" si="10">F36*I36</f>
        <v>0</v>
      </c>
      <c r="K36" s="48"/>
    </row>
    <row r="37" spans="1:11">
      <c r="A37" s="40">
        <f t="shared" si="0"/>
        <v>33</v>
      </c>
      <c r="B37" s="121"/>
      <c r="C37" s="88"/>
      <c r="D37" s="34" t="s">
        <v>149</v>
      </c>
      <c r="E37" s="28" t="s">
        <v>1</v>
      </c>
      <c r="F37" s="117">
        <v>2</v>
      </c>
      <c r="G37" s="39"/>
      <c r="H37" s="39">
        <f t="shared" si="9"/>
        <v>0</v>
      </c>
      <c r="I37" s="48"/>
      <c r="J37" s="39">
        <f t="shared" si="10"/>
        <v>0</v>
      </c>
      <c r="K37" s="48"/>
    </row>
    <row r="38" spans="1:11" ht="15">
      <c r="A38" s="40">
        <f>A37+1</f>
        <v>34</v>
      </c>
      <c r="B38" s="70"/>
      <c r="C38" s="8"/>
      <c r="D38" s="78" t="s">
        <v>105</v>
      </c>
      <c r="E38" s="118"/>
      <c r="F38" s="117"/>
      <c r="G38" s="48"/>
      <c r="H38" s="48"/>
      <c r="I38" s="48"/>
      <c r="J38" s="48"/>
      <c r="K38" s="213"/>
    </row>
    <row r="39" spans="1:11" ht="25.5">
      <c r="A39" s="40">
        <f t="shared" si="0"/>
        <v>35</v>
      </c>
      <c r="B39" s="70"/>
      <c r="C39" s="8"/>
      <c r="D39" s="217" t="s">
        <v>104</v>
      </c>
      <c r="E39" s="118" t="s">
        <v>1</v>
      </c>
      <c r="F39" s="117">
        <v>1</v>
      </c>
      <c r="G39" s="48"/>
      <c r="H39" s="48">
        <f t="shared" ref="H39" si="11">F39*G39</f>
        <v>0</v>
      </c>
      <c r="I39" s="48"/>
      <c r="J39" s="48">
        <f t="shared" ref="J39" si="12">F39*I39</f>
        <v>0</v>
      </c>
      <c r="K39" s="213"/>
    </row>
    <row r="40" spans="1:11">
      <c r="A40" s="40"/>
      <c r="B40" s="70"/>
      <c r="C40" s="8"/>
      <c r="D40" s="217"/>
      <c r="E40" s="118"/>
      <c r="F40" s="117"/>
      <c r="G40" s="48"/>
      <c r="H40" s="48"/>
      <c r="I40" s="48"/>
      <c r="J40" s="48"/>
      <c r="K40" s="213"/>
    </row>
    <row r="41" spans="1:11">
      <c r="A41" s="40">
        <f>A39+1</f>
        <v>36</v>
      </c>
      <c r="B41" s="19" t="s">
        <v>54</v>
      </c>
      <c r="C41" s="13"/>
      <c r="D41" s="2"/>
      <c r="E41" s="18"/>
      <c r="F41" s="117"/>
      <c r="G41" s="48"/>
      <c r="H41" s="48"/>
      <c r="I41" s="48"/>
      <c r="J41" s="48"/>
      <c r="K41" s="12"/>
    </row>
    <row r="42" spans="1:11" ht="25.5">
      <c r="A42" s="40">
        <f t="shared" si="0"/>
        <v>37</v>
      </c>
      <c r="B42" s="21"/>
      <c r="C42" s="13"/>
      <c r="D42" s="2" t="s">
        <v>111</v>
      </c>
      <c r="E42" s="18" t="s">
        <v>1</v>
      </c>
      <c r="F42" s="117">
        <v>11</v>
      </c>
      <c r="G42" s="48"/>
      <c r="H42" s="48">
        <f>F42*G42</f>
        <v>0</v>
      </c>
      <c r="I42" s="48"/>
      <c r="J42" s="48">
        <f>F42*I42</f>
        <v>0</v>
      </c>
      <c r="K42" s="12"/>
    </row>
    <row r="43" spans="1:11">
      <c r="A43" s="40">
        <f t="shared" si="0"/>
        <v>38</v>
      </c>
      <c r="B43" s="21"/>
      <c r="C43" s="13"/>
      <c r="D43" s="2" t="s">
        <v>230</v>
      </c>
      <c r="E43" s="118" t="s">
        <v>1</v>
      </c>
      <c r="F43" s="117">
        <v>11</v>
      </c>
      <c r="G43" s="48"/>
      <c r="H43" s="48">
        <f>F43*G43</f>
        <v>0</v>
      </c>
      <c r="I43" s="48"/>
      <c r="J43" s="48">
        <f>F43*I43</f>
        <v>0</v>
      </c>
      <c r="K43" s="12"/>
    </row>
    <row r="44" spans="1:11" ht="15">
      <c r="A44" s="40">
        <f t="shared" si="0"/>
        <v>39</v>
      </c>
      <c r="B44" s="19" t="s">
        <v>68</v>
      </c>
      <c r="C44" s="13"/>
      <c r="D44" s="218"/>
      <c r="E44" s="118"/>
      <c r="F44" s="117"/>
      <c r="G44" s="48"/>
      <c r="H44" s="48"/>
      <c r="I44" s="48"/>
      <c r="J44" s="48"/>
      <c r="K44" s="213"/>
    </row>
    <row r="45" spans="1:11" ht="25.5">
      <c r="A45" s="40">
        <f t="shared" si="0"/>
        <v>40</v>
      </c>
      <c r="B45" s="219"/>
      <c r="C45" s="13"/>
      <c r="D45" s="217" t="s">
        <v>224</v>
      </c>
      <c r="E45" s="28" t="s">
        <v>23</v>
      </c>
      <c r="F45" s="117">
        <v>49</v>
      </c>
      <c r="G45" s="48"/>
      <c r="H45" s="48">
        <f>F45*G45</f>
        <v>0</v>
      </c>
      <c r="I45" s="48"/>
      <c r="J45" s="48">
        <f>F45*I45</f>
        <v>0</v>
      </c>
      <c r="K45" s="213"/>
    </row>
    <row r="46" spans="1:11" ht="25.5">
      <c r="A46" s="40">
        <f t="shared" si="0"/>
        <v>41</v>
      </c>
      <c r="B46" s="219"/>
      <c r="C46" s="13"/>
      <c r="D46" s="217" t="s">
        <v>144</v>
      </c>
      <c r="E46" s="28" t="s">
        <v>23</v>
      </c>
      <c r="F46" s="117">
        <v>506</v>
      </c>
      <c r="G46" s="48"/>
      <c r="H46" s="48">
        <f>F46*G46</f>
        <v>0</v>
      </c>
      <c r="I46" s="48"/>
      <c r="J46" s="48">
        <f>F46*I46</f>
        <v>0</v>
      </c>
      <c r="K46" s="213"/>
    </row>
    <row r="47" spans="1:11" ht="15">
      <c r="A47" s="40">
        <f t="shared" si="0"/>
        <v>42</v>
      </c>
      <c r="B47" s="7"/>
      <c r="C47" s="1"/>
      <c r="D47" s="220" t="s">
        <v>113</v>
      </c>
      <c r="E47" s="118"/>
      <c r="F47" s="98"/>
      <c r="G47" s="39"/>
      <c r="H47" s="39"/>
      <c r="I47" s="39"/>
      <c r="K47" s="221"/>
    </row>
    <row r="48" spans="1:11">
      <c r="A48" s="40">
        <f t="shared" si="0"/>
        <v>43</v>
      </c>
      <c r="B48" s="10"/>
      <c r="C48" s="123"/>
      <c r="D48" s="10" t="s">
        <v>165</v>
      </c>
      <c r="E48" s="118" t="s">
        <v>1</v>
      </c>
      <c r="F48" s="117">
        <v>1</v>
      </c>
      <c r="G48" s="39"/>
      <c r="H48" s="39"/>
      <c r="I48" s="39"/>
      <c r="J48" s="39">
        <f t="shared" ref="J48:J75" si="13">F48*I48</f>
        <v>0</v>
      </c>
      <c r="K48" s="221"/>
    </row>
    <row r="49" spans="1:11">
      <c r="A49" s="40">
        <f t="shared" si="0"/>
        <v>44</v>
      </c>
      <c r="B49" s="10" t="s">
        <v>185</v>
      </c>
      <c r="C49" s="123"/>
      <c r="D49" s="10" t="s">
        <v>166</v>
      </c>
      <c r="E49" s="118" t="s">
        <v>1</v>
      </c>
      <c r="F49" s="117">
        <v>1</v>
      </c>
      <c r="G49" s="39"/>
      <c r="H49" s="39">
        <f t="shared" ref="H49:H67" si="14">F49*G49</f>
        <v>0</v>
      </c>
      <c r="I49" s="39"/>
      <c r="J49" s="39">
        <f t="shared" si="13"/>
        <v>0</v>
      </c>
      <c r="K49" s="221"/>
    </row>
    <row r="50" spans="1:11">
      <c r="A50" s="40">
        <f t="shared" si="0"/>
        <v>45</v>
      </c>
      <c r="B50" s="10" t="s">
        <v>186</v>
      </c>
      <c r="C50" s="123"/>
      <c r="D50" s="10" t="s">
        <v>167</v>
      </c>
      <c r="E50" s="118" t="s">
        <v>1</v>
      </c>
      <c r="F50" s="117">
        <v>1</v>
      </c>
      <c r="G50" s="39"/>
      <c r="H50" s="39">
        <f t="shared" si="14"/>
        <v>0</v>
      </c>
      <c r="I50" s="39"/>
      <c r="J50" s="39">
        <f t="shared" si="13"/>
        <v>0</v>
      </c>
      <c r="K50" s="221"/>
    </row>
    <row r="51" spans="1:11">
      <c r="A51" s="40">
        <f t="shared" si="0"/>
        <v>46</v>
      </c>
      <c r="B51" s="10" t="s">
        <v>187</v>
      </c>
      <c r="C51" s="123"/>
      <c r="D51" s="10" t="s">
        <v>168</v>
      </c>
      <c r="E51" s="118" t="s">
        <v>1</v>
      </c>
      <c r="F51" s="117">
        <v>1</v>
      </c>
      <c r="G51" s="39"/>
      <c r="H51" s="39">
        <f t="shared" si="14"/>
        <v>0</v>
      </c>
      <c r="I51" s="39"/>
      <c r="J51" s="39">
        <f t="shared" si="13"/>
        <v>0</v>
      </c>
      <c r="K51" s="221"/>
    </row>
    <row r="52" spans="1:11">
      <c r="A52" s="40">
        <f t="shared" si="0"/>
        <v>47</v>
      </c>
      <c r="B52" s="10" t="s">
        <v>188</v>
      </c>
      <c r="C52" s="123"/>
      <c r="D52" s="10" t="s">
        <v>169</v>
      </c>
      <c r="E52" s="118" t="s">
        <v>1</v>
      </c>
      <c r="F52" s="117">
        <v>37</v>
      </c>
      <c r="G52" s="39"/>
      <c r="H52" s="39">
        <f t="shared" si="14"/>
        <v>0</v>
      </c>
      <c r="I52" s="39"/>
      <c r="J52" s="39">
        <f t="shared" si="13"/>
        <v>0</v>
      </c>
      <c r="K52" s="221"/>
    </row>
    <row r="53" spans="1:11">
      <c r="A53" s="40">
        <f t="shared" ref="A53:A79" si="15">A52+1</f>
        <v>48</v>
      </c>
      <c r="B53" s="10" t="s">
        <v>189</v>
      </c>
      <c r="C53" s="123"/>
      <c r="D53" s="10" t="s">
        <v>170</v>
      </c>
      <c r="E53" s="118" t="s">
        <v>1</v>
      </c>
      <c r="F53" s="117">
        <v>1</v>
      </c>
      <c r="G53" s="39"/>
      <c r="H53" s="39">
        <f t="shared" si="14"/>
        <v>0</v>
      </c>
      <c r="I53" s="39"/>
      <c r="J53" s="39">
        <f t="shared" si="13"/>
        <v>0</v>
      </c>
      <c r="K53" s="221"/>
    </row>
    <row r="54" spans="1:11">
      <c r="A54" s="40">
        <f t="shared" si="15"/>
        <v>49</v>
      </c>
      <c r="B54" s="206" t="s">
        <v>190</v>
      </c>
      <c r="C54" s="4"/>
      <c r="D54" s="206" t="s">
        <v>171</v>
      </c>
      <c r="E54" s="118" t="s">
        <v>1</v>
      </c>
      <c r="F54" s="117">
        <v>20</v>
      </c>
      <c r="G54" s="39"/>
      <c r="H54" s="39">
        <f t="shared" si="14"/>
        <v>0</v>
      </c>
      <c r="I54" s="39"/>
      <c r="J54" s="39">
        <f t="shared" si="13"/>
        <v>0</v>
      </c>
      <c r="K54" s="221"/>
    </row>
    <row r="55" spans="1:11">
      <c r="A55" s="40">
        <f t="shared" si="15"/>
        <v>50</v>
      </c>
      <c r="B55" s="206" t="s">
        <v>191</v>
      </c>
      <c r="C55" s="4"/>
      <c r="D55" s="206" t="s">
        <v>172</v>
      </c>
      <c r="E55" s="118" t="s">
        <v>1</v>
      </c>
      <c r="F55" s="117">
        <v>20</v>
      </c>
      <c r="G55" s="39"/>
      <c r="H55" s="39">
        <f t="shared" si="14"/>
        <v>0</v>
      </c>
      <c r="I55" s="39"/>
      <c r="J55" s="39">
        <f t="shared" si="13"/>
        <v>0</v>
      </c>
      <c r="K55" s="221"/>
    </row>
    <row r="56" spans="1:11">
      <c r="A56" s="40">
        <f t="shared" si="15"/>
        <v>51</v>
      </c>
      <c r="B56" s="206" t="s">
        <v>214</v>
      </c>
      <c r="C56" s="4"/>
      <c r="D56" s="208" t="s">
        <v>213</v>
      </c>
      <c r="E56" s="118" t="s">
        <v>1</v>
      </c>
      <c r="F56" s="117">
        <v>20</v>
      </c>
      <c r="G56" s="39"/>
      <c r="H56" s="39">
        <f t="shared" si="14"/>
        <v>0</v>
      </c>
      <c r="I56" s="39"/>
      <c r="J56" s="39">
        <f t="shared" si="13"/>
        <v>0</v>
      </c>
      <c r="K56" s="221"/>
    </row>
    <row r="57" spans="1:11">
      <c r="A57" s="40">
        <f t="shared" si="15"/>
        <v>52</v>
      </c>
      <c r="B57" s="206" t="s">
        <v>216</v>
      </c>
      <c r="C57" s="4"/>
      <c r="D57" s="206" t="s">
        <v>215</v>
      </c>
      <c r="E57" s="118" t="s">
        <v>1</v>
      </c>
      <c r="F57" s="117">
        <v>20</v>
      </c>
      <c r="G57" s="39"/>
      <c r="H57" s="39">
        <f t="shared" si="14"/>
        <v>0</v>
      </c>
      <c r="I57" s="39"/>
      <c r="J57" s="39">
        <f t="shared" si="13"/>
        <v>0</v>
      </c>
      <c r="K57" s="221"/>
    </row>
    <row r="58" spans="1:11">
      <c r="A58" s="40">
        <f t="shared" si="15"/>
        <v>53</v>
      </c>
      <c r="B58" s="206" t="s">
        <v>192</v>
      </c>
      <c r="C58" s="4"/>
      <c r="D58" s="206" t="s">
        <v>173</v>
      </c>
      <c r="E58" s="118" t="s">
        <v>1</v>
      </c>
      <c r="F58" s="117">
        <v>11</v>
      </c>
      <c r="G58" s="39"/>
      <c r="H58" s="39">
        <f t="shared" si="14"/>
        <v>0</v>
      </c>
      <c r="I58" s="39"/>
      <c r="J58" s="39">
        <f t="shared" si="13"/>
        <v>0</v>
      </c>
      <c r="K58" s="221"/>
    </row>
    <row r="59" spans="1:11">
      <c r="A59" s="40">
        <f t="shared" si="15"/>
        <v>54</v>
      </c>
      <c r="B59" s="206" t="s">
        <v>193</v>
      </c>
      <c r="C59" s="4"/>
      <c r="D59" s="206" t="s">
        <v>174</v>
      </c>
      <c r="E59" s="118" t="s">
        <v>1</v>
      </c>
      <c r="F59" s="117">
        <v>4</v>
      </c>
      <c r="G59" s="39"/>
      <c r="H59" s="39">
        <f t="shared" si="14"/>
        <v>0</v>
      </c>
      <c r="I59" s="39"/>
      <c r="J59" s="39">
        <f t="shared" si="13"/>
        <v>0</v>
      </c>
      <c r="K59" s="221"/>
    </row>
    <row r="60" spans="1:11">
      <c r="A60" s="40">
        <f t="shared" si="15"/>
        <v>55</v>
      </c>
      <c r="B60" s="206" t="s">
        <v>194</v>
      </c>
      <c r="C60" s="4"/>
      <c r="D60" s="206" t="s">
        <v>175</v>
      </c>
      <c r="E60" s="118" t="s">
        <v>1</v>
      </c>
      <c r="F60" s="117">
        <v>1</v>
      </c>
      <c r="G60" s="39"/>
      <c r="H60" s="39">
        <f t="shared" si="14"/>
        <v>0</v>
      </c>
      <c r="I60" s="39"/>
      <c r="J60" s="39">
        <f t="shared" si="13"/>
        <v>0</v>
      </c>
      <c r="K60" s="221"/>
    </row>
    <row r="61" spans="1:11">
      <c r="A61" s="40">
        <f t="shared" si="15"/>
        <v>56</v>
      </c>
      <c r="B61" s="206" t="s">
        <v>195</v>
      </c>
      <c r="C61" s="4"/>
      <c r="D61" s="206" t="s">
        <v>176</v>
      </c>
      <c r="E61" s="118" t="s">
        <v>1</v>
      </c>
      <c r="F61" s="117">
        <v>7</v>
      </c>
      <c r="G61" s="39"/>
      <c r="H61" s="39">
        <f t="shared" si="14"/>
        <v>0</v>
      </c>
      <c r="I61" s="39"/>
      <c r="J61" s="39">
        <f t="shared" si="13"/>
        <v>0</v>
      </c>
      <c r="K61" s="221"/>
    </row>
    <row r="62" spans="1:11">
      <c r="A62" s="40">
        <f t="shared" si="15"/>
        <v>57</v>
      </c>
      <c r="B62" s="10" t="s">
        <v>196</v>
      </c>
      <c r="C62" s="123"/>
      <c r="D62" s="10" t="s">
        <v>177</v>
      </c>
      <c r="E62" s="118" t="s">
        <v>1</v>
      </c>
      <c r="F62" s="117">
        <v>11</v>
      </c>
      <c r="G62" s="39"/>
      <c r="H62" s="39">
        <f t="shared" si="14"/>
        <v>0</v>
      </c>
      <c r="I62" s="39"/>
      <c r="J62" s="39">
        <f t="shared" si="13"/>
        <v>0</v>
      </c>
      <c r="K62" s="221"/>
    </row>
    <row r="63" spans="1:11">
      <c r="A63" s="40">
        <f t="shared" si="15"/>
        <v>58</v>
      </c>
      <c r="B63" s="10" t="s">
        <v>197</v>
      </c>
      <c r="C63" s="123"/>
      <c r="D63" s="10" t="s">
        <v>178</v>
      </c>
      <c r="E63" s="118" t="s">
        <v>1</v>
      </c>
      <c r="F63" s="117">
        <v>15</v>
      </c>
      <c r="G63" s="39"/>
      <c r="H63" s="39">
        <f t="shared" si="14"/>
        <v>0</v>
      </c>
      <c r="I63" s="39"/>
      <c r="J63" s="39">
        <f t="shared" si="13"/>
        <v>0</v>
      </c>
      <c r="K63" s="221"/>
    </row>
    <row r="64" spans="1:11">
      <c r="A64" s="40">
        <f t="shared" si="15"/>
        <v>59</v>
      </c>
      <c r="B64" s="10" t="s">
        <v>198</v>
      </c>
      <c r="C64" s="123"/>
      <c r="D64" s="10" t="s">
        <v>179</v>
      </c>
      <c r="E64" s="118" t="s">
        <v>1</v>
      </c>
      <c r="F64" s="117">
        <v>1</v>
      </c>
      <c r="G64" s="39"/>
      <c r="H64" s="39">
        <f t="shared" si="14"/>
        <v>0</v>
      </c>
      <c r="I64" s="39"/>
      <c r="J64" s="39">
        <f t="shared" si="13"/>
        <v>0</v>
      </c>
      <c r="K64" s="221"/>
    </row>
    <row r="65" spans="1:11">
      <c r="A65" s="40">
        <f t="shared" si="15"/>
        <v>60</v>
      </c>
      <c r="B65" s="10" t="s">
        <v>199</v>
      </c>
      <c r="C65" s="123"/>
      <c r="D65" s="10" t="s">
        <v>180</v>
      </c>
      <c r="E65" s="118" t="s">
        <v>1</v>
      </c>
      <c r="F65" s="117">
        <v>7</v>
      </c>
      <c r="G65" s="39"/>
      <c r="H65" s="39">
        <f t="shared" si="14"/>
        <v>0</v>
      </c>
      <c r="I65" s="39"/>
      <c r="J65" s="39">
        <f t="shared" si="13"/>
        <v>0</v>
      </c>
      <c r="K65" s="221"/>
    </row>
    <row r="66" spans="1:11">
      <c r="A66" s="40">
        <f t="shared" si="15"/>
        <v>61</v>
      </c>
      <c r="B66" s="10" t="s">
        <v>200</v>
      </c>
      <c r="C66" s="123"/>
      <c r="D66" s="10" t="s">
        <v>181</v>
      </c>
      <c r="E66" s="118" t="s">
        <v>1</v>
      </c>
      <c r="F66" s="117">
        <v>1</v>
      </c>
      <c r="G66" s="39"/>
      <c r="H66" s="39">
        <f t="shared" si="14"/>
        <v>0</v>
      </c>
      <c r="I66" s="39"/>
      <c r="J66" s="39">
        <f t="shared" si="13"/>
        <v>0</v>
      </c>
      <c r="K66" s="221"/>
    </row>
    <row r="67" spans="1:11">
      <c r="A67" s="40">
        <f t="shared" si="15"/>
        <v>62</v>
      </c>
      <c r="B67" s="10" t="s">
        <v>201</v>
      </c>
      <c r="C67" s="123"/>
      <c r="D67" s="10" t="s">
        <v>182</v>
      </c>
      <c r="E67" s="118" t="s">
        <v>1</v>
      </c>
      <c r="F67" s="117">
        <v>90</v>
      </c>
      <c r="G67" s="39"/>
      <c r="H67" s="39">
        <f t="shared" si="14"/>
        <v>0</v>
      </c>
      <c r="I67" s="39"/>
      <c r="J67" s="39">
        <f t="shared" si="13"/>
        <v>0</v>
      </c>
      <c r="K67" s="221"/>
    </row>
    <row r="68" spans="1:11">
      <c r="A68" s="40">
        <f t="shared" si="15"/>
        <v>63</v>
      </c>
      <c r="B68" s="10"/>
      <c r="C68" s="123"/>
      <c r="D68" s="10" t="s">
        <v>183</v>
      </c>
      <c r="E68" s="118" t="s">
        <v>1</v>
      </c>
      <c r="F68" s="117">
        <v>1</v>
      </c>
      <c r="G68" s="39"/>
      <c r="H68" s="39"/>
      <c r="I68" s="39"/>
      <c r="J68" s="39">
        <f t="shared" si="13"/>
        <v>0</v>
      </c>
      <c r="K68" s="221"/>
    </row>
    <row r="69" spans="1:11">
      <c r="A69" s="40">
        <f t="shared" si="15"/>
        <v>64</v>
      </c>
      <c r="B69" s="21"/>
      <c r="C69" s="123"/>
      <c r="D69" s="10" t="s">
        <v>184</v>
      </c>
      <c r="E69" s="118" t="s">
        <v>1</v>
      </c>
      <c r="F69" s="117">
        <v>1</v>
      </c>
      <c r="G69" s="39"/>
      <c r="H69" s="39"/>
      <c r="I69" s="39"/>
      <c r="J69" s="39">
        <f t="shared" si="13"/>
        <v>0</v>
      </c>
      <c r="K69" s="221"/>
    </row>
    <row r="70" spans="1:11">
      <c r="A70" s="40">
        <f t="shared" si="15"/>
        <v>65</v>
      </c>
      <c r="B70" s="207"/>
      <c r="C70" s="123"/>
      <c r="D70" s="207" t="s">
        <v>202</v>
      </c>
      <c r="E70" s="118" t="s">
        <v>1</v>
      </c>
      <c r="F70" s="117">
        <v>18</v>
      </c>
      <c r="G70" s="39"/>
      <c r="H70" s="39">
        <f t="shared" ref="H70:H75" si="16">F70*G70</f>
        <v>0</v>
      </c>
      <c r="I70" s="39"/>
      <c r="J70" s="39">
        <f t="shared" si="13"/>
        <v>0</v>
      </c>
      <c r="K70" s="221"/>
    </row>
    <row r="71" spans="1:11">
      <c r="A71" s="40">
        <f t="shared" si="15"/>
        <v>66</v>
      </c>
      <c r="B71" s="207"/>
      <c r="C71" s="123"/>
      <c r="D71" s="207" t="s">
        <v>203</v>
      </c>
      <c r="E71" s="118" t="s">
        <v>1</v>
      </c>
      <c r="F71" s="117">
        <v>4</v>
      </c>
      <c r="G71" s="39"/>
      <c r="H71" s="39">
        <f t="shared" si="16"/>
        <v>0</v>
      </c>
      <c r="I71" s="39"/>
      <c r="J71" s="39">
        <f t="shared" si="13"/>
        <v>0</v>
      </c>
      <c r="K71" s="221"/>
    </row>
    <row r="72" spans="1:11">
      <c r="A72" s="40">
        <f t="shared" si="15"/>
        <v>67</v>
      </c>
      <c r="B72" s="207"/>
      <c r="C72" s="123"/>
      <c r="D72" s="207" t="s">
        <v>204</v>
      </c>
      <c r="E72" s="118" t="s">
        <v>1</v>
      </c>
      <c r="F72" s="117">
        <v>1</v>
      </c>
      <c r="G72" s="39"/>
      <c r="H72" s="39">
        <f t="shared" si="16"/>
        <v>0</v>
      </c>
      <c r="I72" s="39"/>
      <c r="J72" s="39">
        <f t="shared" si="13"/>
        <v>0</v>
      </c>
      <c r="K72" s="221"/>
    </row>
    <row r="73" spans="1:11">
      <c r="A73" s="40">
        <f t="shared" si="15"/>
        <v>68</v>
      </c>
      <c r="B73" s="207"/>
      <c r="C73" s="123"/>
      <c r="D73" s="207" t="s">
        <v>205</v>
      </c>
      <c r="E73" s="118" t="s">
        <v>1</v>
      </c>
      <c r="F73" s="117">
        <v>20</v>
      </c>
      <c r="G73" s="39"/>
      <c r="H73" s="39">
        <f t="shared" si="16"/>
        <v>0</v>
      </c>
      <c r="I73" s="39"/>
      <c r="J73" s="39">
        <f t="shared" si="13"/>
        <v>0</v>
      </c>
      <c r="K73" s="221"/>
    </row>
    <row r="74" spans="1:11">
      <c r="A74" s="40">
        <f t="shared" si="15"/>
        <v>69</v>
      </c>
      <c r="B74" s="207"/>
      <c r="C74" s="123"/>
      <c r="D74" s="207" t="s">
        <v>206</v>
      </c>
      <c r="E74" s="118" t="s">
        <v>1</v>
      </c>
      <c r="F74" s="117">
        <v>20</v>
      </c>
      <c r="G74" s="39"/>
      <c r="H74" s="39">
        <f t="shared" si="16"/>
        <v>0</v>
      </c>
      <c r="I74" s="39"/>
      <c r="J74" s="39">
        <f t="shared" si="13"/>
        <v>0</v>
      </c>
      <c r="K74" s="221"/>
    </row>
    <row r="75" spans="1:11">
      <c r="A75" s="40">
        <f t="shared" si="15"/>
        <v>70</v>
      </c>
      <c r="B75" s="207"/>
      <c r="C75" s="123"/>
      <c r="D75" s="207" t="s">
        <v>207</v>
      </c>
      <c r="E75" s="118" t="s">
        <v>1</v>
      </c>
      <c r="F75" s="117">
        <v>12</v>
      </c>
      <c r="G75" s="39"/>
      <c r="H75" s="39">
        <f t="shared" si="16"/>
        <v>0</v>
      </c>
      <c r="I75" s="39"/>
      <c r="J75" s="39">
        <f t="shared" si="13"/>
        <v>0</v>
      </c>
      <c r="K75" s="221"/>
    </row>
    <row r="76" spans="1:11">
      <c r="A76" s="40">
        <f t="shared" si="15"/>
        <v>71</v>
      </c>
      <c r="B76" s="97"/>
      <c r="C76" s="37"/>
      <c r="D76" s="89" t="s">
        <v>97</v>
      </c>
      <c r="E76" s="90"/>
      <c r="F76" s="91"/>
      <c r="G76" s="92"/>
      <c r="H76" s="93">
        <f>SUM(H6:H75)</f>
        <v>0</v>
      </c>
      <c r="I76" s="39"/>
      <c r="J76" s="94"/>
      <c r="K76" s="222"/>
    </row>
    <row r="77" spans="1:11">
      <c r="A77" s="40">
        <f t="shared" si="15"/>
        <v>72</v>
      </c>
      <c r="B77" s="96"/>
      <c r="C77" s="88"/>
      <c r="D77" s="89" t="s">
        <v>98</v>
      </c>
      <c r="E77" s="90"/>
      <c r="F77" s="91"/>
      <c r="G77" s="92"/>
      <c r="H77" s="93"/>
      <c r="I77" s="39"/>
      <c r="J77" s="93">
        <f>SUM(J6:J76)</f>
        <v>0</v>
      </c>
      <c r="K77" s="82"/>
    </row>
    <row r="78" spans="1:11" ht="13.5" thickBot="1">
      <c r="A78" s="40">
        <f t="shared" si="15"/>
        <v>73</v>
      </c>
      <c r="B78" s="96"/>
      <c r="C78" s="88"/>
      <c r="D78" s="89" t="s">
        <v>99</v>
      </c>
      <c r="E78" s="90"/>
      <c r="F78" s="91"/>
      <c r="G78" s="92"/>
      <c r="H78" s="93"/>
      <c r="I78" s="93"/>
      <c r="J78" s="95">
        <f>H76+J77</f>
        <v>0</v>
      </c>
      <c r="K78" s="82"/>
    </row>
    <row r="79" spans="1:11" ht="16.5" thickTop="1">
      <c r="A79" s="40">
        <f t="shared" si="15"/>
        <v>74</v>
      </c>
      <c r="B79" s="41"/>
      <c r="C79" s="55"/>
      <c r="D79" s="54" t="s">
        <v>11</v>
      </c>
      <c r="E79" s="56"/>
      <c r="F79" s="57"/>
      <c r="G79" s="58"/>
      <c r="H79" s="59"/>
      <c r="I79" s="59"/>
      <c r="J79" s="59"/>
      <c r="K79" s="223"/>
    </row>
    <row r="80" spans="1:11">
      <c r="A80" s="71">
        <f t="shared" ref="A80:A146" si="17">A79+1</f>
        <v>75</v>
      </c>
      <c r="B80" s="224"/>
      <c r="C80" s="11"/>
      <c r="D80" s="225" t="s">
        <v>6</v>
      </c>
      <c r="E80" s="119" t="s">
        <v>23</v>
      </c>
      <c r="F80" s="47">
        <v>100.05</v>
      </c>
      <c r="G80" s="72"/>
      <c r="H80" s="48">
        <f t="shared" ref="H80:H83" si="18">F80*G80</f>
        <v>0</v>
      </c>
      <c r="I80" s="48"/>
      <c r="J80" s="48">
        <f t="shared" ref="J80:J83" si="19">F80*I80</f>
        <v>0</v>
      </c>
      <c r="K80" s="87"/>
    </row>
    <row r="81" spans="1:11">
      <c r="A81" s="71">
        <f t="shared" si="17"/>
        <v>76</v>
      </c>
      <c r="B81" s="224"/>
      <c r="C81" s="169" t="s">
        <v>0</v>
      </c>
      <c r="D81" s="225" t="s">
        <v>7</v>
      </c>
      <c r="E81" s="119" t="s">
        <v>23</v>
      </c>
      <c r="F81" s="47">
        <v>67.849999999999994</v>
      </c>
      <c r="G81" s="72"/>
      <c r="H81" s="48">
        <f t="shared" si="18"/>
        <v>0</v>
      </c>
      <c r="I81" s="48"/>
      <c r="J81" s="48">
        <f t="shared" si="19"/>
        <v>0</v>
      </c>
      <c r="K81" s="87"/>
    </row>
    <row r="82" spans="1:11">
      <c r="A82" s="71">
        <f t="shared" si="17"/>
        <v>77</v>
      </c>
      <c r="B82" s="224"/>
      <c r="C82" s="11"/>
      <c r="D82" s="225" t="s">
        <v>8</v>
      </c>
      <c r="E82" s="119" t="s">
        <v>23</v>
      </c>
      <c r="F82" s="47">
        <v>31.049999999999997</v>
      </c>
      <c r="G82" s="72"/>
      <c r="H82" s="48">
        <f t="shared" si="18"/>
        <v>0</v>
      </c>
      <c r="I82" s="48"/>
      <c r="J82" s="48">
        <f t="shared" si="19"/>
        <v>0</v>
      </c>
      <c r="K82" s="87"/>
    </row>
    <row r="83" spans="1:11">
      <c r="A83" s="71">
        <f t="shared" si="17"/>
        <v>78</v>
      </c>
      <c r="B83" s="21"/>
      <c r="C83" s="9"/>
      <c r="D83" s="226" t="s">
        <v>210</v>
      </c>
      <c r="E83" s="119" t="s">
        <v>23</v>
      </c>
      <c r="F83" s="47">
        <v>102.35</v>
      </c>
      <c r="G83" s="72"/>
      <c r="H83" s="48">
        <f t="shared" si="18"/>
        <v>0</v>
      </c>
      <c r="I83" s="48"/>
      <c r="J83" s="48">
        <f t="shared" si="19"/>
        <v>0</v>
      </c>
      <c r="K83" s="12"/>
    </row>
    <row r="84" spans="1:11">
      <c r="A84" s="71">
        <f t="shared" si="17"/>
        <v>79</v>
      </c>
      <c r="B84" s="21"/>
      <c r="C84" s="9"/>
      <c r="D84" s="16" t="s">
        <v>209</v>
      </c>
      <c r="E84" s="118" t="s">
        <v>23</v>
      </c>
      <c r="F84" s="47">
        <v>172</v>
      </c>
      <c r="G84" s="48"/>
      <c r="H84" s="48">
        <f t="shared" ref="H84:H85" si="20">F84*G84</f>
        <v>0</v>
      </c>
      <c r="I84" s="48"/>
      <c r="J84" s="48">
        <f t="shared" ref="J84:J85" si="21">F84*I84</f>
        <v>0</v>
      </c>
      <c r="K84" s="12"/>
    </row>
    <row r="85" spans="1:11">
      <c r="A85" s="71">
        <f t="shared" si="17"/>
        <v>80</v>
      </c>
      <c r="B85" s="21"/>
      <c r="C85" s="9"/>
      <c r="D85" s="226" t="s">
        <v>208</v>
      </c>
      <c r="E85" s="119" t="s">
        <v>23</v>
      </c>
      <c r="F85" s="47">
        <v>413.99999999999994</v>
      </c>
      <c r="G85" s="72"/>
      <c r="H85" s="48">
        <f t="shared" si="20"/>
        <v>0</v>
      </c>
      <c r="I85" s="48"/>
      <c r="J85" s="48">
        <f t="shared" si="21"/>
        <v>0</v>
      </c>
      <c r="K85" s="12"/>
    </row>
    <row r="86" spans="1:11">
      <c r="A86" s="71">
        <f t="shared" si="17"/>
        <v>81</v>
      </c>
      <c r="B86" s="227"/>
      <c r="C86" s="9"/>
      <c r="D86" s="226" t="s">
        <v>20</v>
      </c>
      <c r="E86" s="119" t="s">
        <v>1</v>
      </c>
      <c r="F86" s="47">
        <v>110</v>
      </c>
      <c r="G86" s="72"/>
      <c r="H86" s="48">
        <f t="shared" ref="H86:H88" si="22">F86*G86</f>
        <v>0</v>
      </c>
      <c r="I86" s="48"/>
      <c r="J86" s="48">
        <f t="shared" ref="J86:J87" si="23">F86*I86</f>
        <v>0</v>
      </c>
      <c r="K86" s="12"/>
    </row>
    <row r="87" spans="1:11">
      <c r="A87" s="71">
        <f t="shared" si="17"/>
        <v>82</v>
      </c>
      <c r="B87" s="21"/>
      <c r="C87" s="9"/>
      <c r="D87" s="226" t="s">
        <v>18</v>
      </c>
      <c r="E87" s="119" t="s">
        <v>1</v>
      </c>
      <c r="F87" s="47">
        <v>15</v>
      </c>
      <c r="G87" s="72"/>
      <c r="H87" s="48">
        <f t="shared" si="22"/>
        <v>0</v>
      </c>
      <c r="I87" s="48"/>
      <c r="J87" s="48">
        <f t="shared" si="23"/>
        <v>0</v>
      </c>
      <c r="K87" s="12"/>
    </row>
    <row r="88" spans="1:11">
      <c r="A88" s="71">
        <f t="shared" si="17"/>
        <v>83</v>
      </c>
      <c r="B88" s="227"/>
      <c r="C88" s="9"/>
      <c r="D88" s="226" t="s">
        <v>19</v>
      </c>
      <c r="E88" s="119" t="s">
        <v>1</v>
      </c>
      <c r="F88" s="47">
        <v>7</v>
      </c>
      <c r="G88" s="72"/>
      <c r="H88" s="48">
        <f t="shared" si="22"/>
        <v>0</v>
      </c>
      <c r="I88" s="48"/>
      <c r="J88" s="48">
        <f>F88*I88</f>
        <v>0</v>
      </c>
      <c r="K88" s="12"/>
    </row>
    <row r="89" spans="1:11">
      <c r="A89" s="71">
        <f t="shared" si="17"/>
        <v>84</v>
      </c>
      <c r="B89" s="21"/>
      <c r="C89" s="9"/>
      <c r="D89" s="226" t="s">
        <v>231</v>
      </c>
      <c r="E89" s="119" t="s">
        <v>1</v>
      </c>
      <c r="F89" s="47">
        <v>127</v>
      </c>
      <c r="G89" s="72"/>
      <c r="H89" s="48">
        <f t="shared" ref="H89:H101" si="24">F89*G89</f>
        <v>0</v>
      </c>
      <c r="I89" s="48"/>
      <c r="J89" s="48">
        <f>F89*I89</f>
        <v>0</v>
      </c>
      <c r="K89" s="12"/>
    </row>
    <row r="90" spans="1:11">
      <c r="A90" s="71">
        <f t="shared" si="17"/>
        <v>85</v>
      </c>
      <c r="B90" s="21"/>
      <c r="C90" s="9"/>
      <c r="D90" s="226" t="s">
        <v>232</v>
      </c>
      <c r="E90" s="119" t="s">
        <v>1</v>
      </c>
      <c r="F90" s="47">
        <v>142</v>
      </c>
      <c r="G90" s="48"/>
      <c r="H90" s="48">
        <f t="shared" si="24"/>
        <v>0</v>
      </c>
      <c r="I90" s="48"/>
      <c r="J90" s="48">
        <f>F90*I90</f>
        <v>0</v>
      </c>
      <c r="K90" s="12"/>
    </row>
    <row r="91" spans="1:11">
      <c r="A91" s="71">
        <f t="shared" si="17"/>
        <v>86</v>
      </c>
      <c r="B91" s="21"/>
      <c r="C91" s="9"/>
      <c r="D91" s="226" t="s">
        <v>233</v>
      </c>
      <c r="E91" s="119" t="s">
        <v>1</v>
      </c>
      <c r="F91" s="47">
        <v>6</v>
      </c>
      <c r="G91" s="72"/>
      <c r="H91" s="48">
        <f t="shared" si="24"/>
        <v>0</v>
      </c>
      <c r="I91" s="48"/>
      <c r="J91" s="48">
        <f>F91*I91</f>
        <v>0</v>
      </c>
      <c r="K91" s="12"/>
    </row>
    <row r="92" spans="1:11">
      <c r="A92" s="71">
        <f t="shared" si="17"/>
        <v>87</v>
      </c>
      <c r="B92" s="21"/>
      <c r="C92" s="9"/>
      <c r="D92" s="226" t="s">
        <v>234</v>
      </c>
      <c r="E92" s="119" t="s">
        <v>23</v>
      </c>
      <c r="F92" s="47">
        <v>40</v>
      </c>
      <c r="G92" s="72"/>
      <c r="H92" s="48">
        <f t="shared" si="24"/>
        <v>0</v>
      </c>
      <c r="I92" s="48"/>
      <c r="J92" s="48">
        <f>F92*I92</f>
        <v>0</v>
      </c>
      <c r="K92" s="12"/>
    </row>
    <row r="93" spans="1:11">
      <c r="A93" s="71">
        <f t="shared" si="17"/>
        <v>88</v>
      </c>
      <c r="B93" s="21"/>
      <c r="C93" s="9"/>
      <c r="D93" s="226" t="s">
        <v>24</v>
      </c>
      <c r="E93" s="119" t="s">
        <v>23</v>
      </c>
      <c r="F93" s="47">
        <v>40</v>
      </c>
      <c r="G93" s="72"/>
      <c r="H93" s="48">
        <f t="shared" si="24"/>
        <v>0</v>
      </c>
      <c r="I93" s="48"/>
      <c r="J93" s="48">
        <f t="shared" ref="J93:J103" si="25">F93*I93</f>
        <v>0</v>
      </c>
      <c r="K93" s="12"/>
    </row>
    <row r="94" spans="1:11">
      <c r="A94" s="71">
        <f t="shared" si="17"/>
        <v>89</v>
      </c>
      <c r="B94" s="21"/>
      <c r="C94" s="9"/>
      <c r="D94" s="226" t="s">
        <v>25</v>
      </c>
      <c r="E94" s="119" t="s">
        <v>1</v>
      </c>
      <c r="F94" s="47">
        <v>40</v>
      </c>
      <c r="G94" s="72"/>
      <c r="H94" s="48">
        <f t="shared" si="24"/>
        <v>0</v>
      </c>
      <c r="I94" s="48"/>
      <c r="J94" s="48">
        <f t="shared" si="25"/>
        <v>0</v>
      </c>
      <c r="K94" s="12"/>
    </row>
    <row r="95" spans="1:11">
      <c r="A95" s="71">
        <f t="shared" si="17"/>
        <v>90</v>
      </c>
      <c r="B95" s="21"/>
      <c r="C95" s="9"/>
      <c r="D95" s="226" t="s">
        <v>26</v>
      </c>
      <c r="E95" s="119" t="s">
        <v>1</v>
      </c>
      <c r="F95" s="47">
        <v>4</v>
      </c>
      <c r="G95" s="72"/>
      <c r="H95" s="48">
        <f t="shared" si="24"/>
        <v>0</v>
      </c>
      <c r="I95" s="48"/>
      <c r="J95" s="48">
        <f t="shared" si="25"/>
        <v>0</v>
      </c>
      <c r="K95" s="12"/>
    </row>
    <row r="96" spans="1:11">
      <c r="A96" s="71">
        <f t="shared" si="17"/>
        <v>91</v>
      </c>
      <c r="B96" s="21"/>
      <c r="C96" s="9"/>
      <c r="D96" s="226" t="s">
        <v>27</v>
      </c>
      <c r="E96" s="119" t="s">
        <v>1</v>
      </c>
      <c r="F96" s="47">
        <v>4</v>
      </c>
      <c r="G96" s="72"/>
      <c r="H96" s="48">
        <f t="shared" si="24"/>
        <v>0</v>
      </c>
      <c r="I96" s="48"/>
      <c r="J96" s="48">
        <f t="shared" si="25"/>
        <v>0</v>
      </c>
      <c r="K96" s="12"/>
    </row>
    <row r="97" spans="1:11">
      <c r="A97" s="71">
        <f t="shared" si="17"/>
        <v>92</v>
      </c>
      <c r="B97" s="21"/>
      <c r="C97" s="9"/>
      <c r="D97" s="226" t="s">
        <v>235</v>
      </c>
      <c r="E97" s="119" t="s">
        <v>23</v>
      </c>
      <c r="F97" s="47">
        <v>35</v>
      </c>
      <c r="G97" s="72"/>
      <c r="H97" s="48">
        <f t="shared" si="24"/>
        <v>0</v>
      </c>
      <c r="I97" s="48"/>
      <c r="J97" s="48">
        <f t="shared" si="25"/>
        <v>0</v>
      </c>
      <c r="K97" s="12"/>
    </row>
    <row r="98" spans="1:11">
      <c r="A98" s="71">
        <f t="shared" si="17"/>
        <v>93</v>
      </c>
      <c r="B98" s="21"/>
      <c r="C98" s="9"/>
      <c r="D98" s="226" t="s">
        <v>28</v>
      </c>
      <c r="E98" s="119" t="s">
        <v>23</v>
      </c>
      <c r="F98" s="47">
        <v>35</v>
      </c>
      <c r="G98" s="72"/>
      <c r="H98" s="48">
        <f t="shared" si="24"/>
        <v>0</v>
      </c>
      <c r="I98" s="48"/>
      <c r="J98" s="48">
        <f t="shared" si="25"/>
        <v>0</v>
      </c>
      <c r="K98" s="12"/>
    </row>
    <row r="99" spans="1:11">
      <c r="A99" s="71">
        <f t="shared" si="17"/>
        <v>94</v>
      </c>
      <c r="B99" s="21"/>
      <c r="C99" s="9"/>
      <c r="D99" s="226" t="s">
        <v>29</v>
      </c>
      <c r="E99" s="119" t="s">
        <v>1</v>
      </c>
      <c r="F99" s="47">
        <v>35</v>
      </c>
      <c r="G99" s="72"/>
      <c r="H99" s="48">
        <f t="shared" si="24"/>
        <v>0</v>
      </c>
      <c r="I99" s="48"/>
      <c r="J99" s="48">
        <f t="shared" si="25"/>
        <v>0</v>
      </c>
      <c r="K99" s="12"/>
    </row>
    <row r="100" spans="1:11">
      <c r="A100" s="71">
        <f t="shared" si="17"/>
        <v>95</v>
      </c>
      <c r="B100" s="21"/>
      <c r="C100" s="9"/>
      <c r="D100" s="226" t="s">
        <v>30</v>
      </c>
      <c r="E100" s="119" t="s">
        <v>1</v>
      </c>
      <c r="F100" s="47">
        <v>3</v>
      </c>
      <c r="G100" s="72"/>
      <c r="H100" s="48">
        <f t="shared" si="24"/>
        <v>0</v>
      </c>
      <c r="I100" s="48"/>
      <c r="J100" s="48">
        <f t="shared" si="25"/>
        <v>0</v>
      </c>
      <c r="K100" s="12"/>
    </row>
    <row r="101" spans="1:11">
      <c r="A101" s="71">
        <f t="shared" si="17"/>
        <v>96</v>
      </c>
      <c r="B101" s="21"/>
      <c r="C101" s="9"/>
      <c r="D101" s="226" t="s">
        <v>31</v>
      </c>
      <c r="E101" s="119" t="s">
        <v>1</v>
      </c>
      <c r="F101" s="47">
        <v>3</v>
      </c>
      <c r="G101" s="72"/>
      <c r="H101" s="48">
        <f t="shared" si="24"/>
        <v>0</v>
      </c>
      <c r="I101" s="48"/>
      <c r="J101" s="48">
        <f t="shared" si="25"/>
        <v>0</v>
      </c>
      <c r="K101" s="12"/>
    </row>
    <row r="102" spans="1:11">
      <c r="A102" s="71">
        <f t="shared" si="17"/>
        <v>97</v>
      </c>
      <c r="B102" s="21"/>
      <c r="C102" s="9"/>
      <c r="D102" s="226" t="s">
        <v>32</v>
      </c>
      <c r="E102" s="119" t="s">
        <v>1</v>
      </c>
      <c r="F102" s="228">
        <v>3.75</v>
      </c>
      <c r="G102" s="72"/>
      <c r="H102" s="48">
        <f>F102*G102</f>
        <v>0</v>
      </c>
      <c r="I102" s="48"/>
      <c r="J102" s="48">
        <f t="shared" si="25"/>
        <v>0</v>
      </c>
      <c r="K102" s="12"/>
    </row>
    <row r="103" spans="1:11">
      <c r="A103" s="71">
        <f t="shared" si="17"/>
        <v>98</v>
      </c>
      <c r="B103" s="21"/>
      <c r="C103" s="9"/>
      <c r="D103" s="226" t="s">
        <v>33</v>
      </c>
      <c r="E103" s="119" t="s">
        <v>1</v>
      </c>
      <c r="F103" s="228">
        <v>37.5</v>
      </c>
      <c r="G103" s="72"/>
      <c r="H103" s="48">
        <f>F103*G103</f>
        <v>0</v>
      </c>
      <c r="I103" s="48"/>
      <c r="J103" s="48">
        <f t="shared" si="25"/>
        <v>0</v>
      </c>
      <c r="K103" s="12"/>
    </row>
    <row r="104" spans="1:11">
      <c r="A104" s="71">
        <f t="shared" si="17"/>
        <v>99</v>
      </c>
      <c r="B104" s="21"/>
      <c r="C104" s="9"/>
      <c r="D104" s="226" t="s">
        <v>236</v>
      </c>
      <c r="E104" s="119" t="s">
        <v>23</v>
      </c>
      <c r="F104" s="47">
        <v>10</v>
      </c>
      <c r="G104" s="72"/>
      <c r="H104" s="48">
        <f t="shared" ref="H104" si="26">F104*G104</f>
        <v>0</v>
      </c>
      <c r="I104" s="48"/>
      <c r="J104" s="48">
        <f>F104*I104</f>
        <v>0</v>
      </c>
      <c r="K104" s="12"/>
    </row>
    <row r="105" spans="1:11">
      <c r="A105" s="71">
        <f t="shared" si="17"/>
        <v>100</v>
      </c>
      <c r="B105" s="21"/>
      <c r="C105" s="9"/>
      <c r="D105" s="124" t="s">
        <v>237</v>
      </c>
      <c r="E105" s="119" t="s">
        <v>23</v>
      </c>
      <c r="F105" s="47">
        <v>31</v>
      </c>
      <c r="G105" s="72"/>
      <c r="H105" s="48">
        <f>F105*G105</f>
        <v>0</v>
      </c>
      <c r="I105" s="48"/>
      <c r="J105" s="48">
        <f t="shared" ref="J105" si="27">F105*I105</f>
        <v>0</v>
      </c>
      <c r="K105" s="12"/>
    </row>
    <row r="106" spans="1:11">
      <c r="A106" s="71">
        <f t="shared" si="17"/>
        <v>101</v>
      </c>
      <c r="B106" s="229"/>
      <c r="C106" s="9"/>
      <c r="D106" s="124" t="s">
        <v>238</v>
      </c>
      <c r="E106" s="119" t="s">
        <v>23</v>
      </c>
      <c r="F106" s="47">
        <v>45</v>
      </c>
      <c r="G106" s="48"/>
      <c r="H106" s="48">
        <f>F106*G106</f>
        <v>0</v>
      </c>
      <c r="I106" s="48"/>
      <c r="J106" s="48">
        <f>F106*I106</f>
        <v>0</v>
      </c>
      <c r="K106" s="12"/>
    </row>
    <row r="107" spans="1:11">
      <c r="A107" s="71">
        <f t="shared" si="17"/>
        <v>102</v>
      </c>
      <c r="B107" s="21"/>
      <c r="C107" s="9"/>
      <c r="D107" s="124" t="s">
        <v>151</v>
      </c>
      <c r="E107" s="125" t="s">
        <v>69</v>
      </c>
      <c r="F107" s="47">
        <v>1</v>
      </c>
      <c r="G107" s="48"/>
      <c r="H107" s="48">
        <f>F107*G107</f>
        <v>0</v>
      </c>
      <c r="I107" s="48"/>
      <c r="J107" s="48">
        <f>F107*I107</f>
        <v>0</v>
      </c>
      <c r="K107" s="12"/>
    </row>
    <row r="108" spans="1:11">
      <c r="A108" s="71">
        <f t="shared" si="17"/>
        <v>103</v>
      </c>
      <c r="B108" s="227"/>
      <c r="C108" s="9"/>
      <c r="D108" s="2" t="s">
        <v>148</v>
      </c>
      <c r="E108" s="119" t="s">
        <v>1</v>
      </c>
      <c r="F108" s="47">
        <v>2</v>
      </c>
      <c r="G108" s="48"/>
      <c r="H108" s="48">
        <f>F108*G108</f>
        <v>0</v>
      </c>
      <c r="I108" s="48"/>
      <c r="J108" s="48">
        <f>F108*I108</f>
        <v>0</v>
      </c>
      <c r="K108" s="12"/>
    </row>
    <row r="109" spans="1:11">
      <c r="A109" s="71">
        <f t="shared" si="17"/>
        <v>104</v>
      </c>
      <c r="B109" s="227"/>
      <c r="C109" s="9"/>
      <c r="D109" s="163" t="s">
        <v>67</v>
      </c>
      <c r="E109" s="230" t="s">
        <v>1</v>
      </c>
      <c r="F109" s="47">
        <v>123</v>
      </c>
      <c r="G109" s="48"/>
      <c r="H109" s="48">
        <f>F109*G109</f>
        <v>0</v>
      </c>
      <c r="I109" s="48"/>
      <c r="J109" s="48">
        <f>F109*I109</f>
        <v>0</v>
      </c>
      <c r="K109" s="12"/>
    </row>
    <row r="110" spans="1:11" ht="15">
      <c r="A110" s="71">
        <f t="shared" si="17"/>
        <v>105</v>
      </c>
      <c r="B110" s="163"/>
      <c r="C110" s="11"/>
      <c r="D110" s="166" t="s">
        <v>145</v>
      </c>
      <c r="E110" s="164"/>
      <c r="F110" s="73"/>
      <c r="G110" s="72"/>
      <c r="H110" s="72"/>
      <c r="I110" s="72"/>
      <c r="J110" s="72"/>
      <c r="K110" s="87"/>
    </row>
    <row r="111" spans="1:11">
      <c r="A111" s="71"/>
      <c r="B111" s="163"/>
      <c r="C111" s="11"/>
      <c r="D111" s="210" t="s">
        <v>6</v>
      </c>
      <c r="E111" s="209" t="s">
        <v>23</v>
      </c>
      <c r="F111" s="47">
        <v>6.8999999999999995</v>
      </c>
      <c r="G111" s="72"/>
      <c r="H111" s="48">
        <f t="shared" ref="H111:H113" si="28">F111*G111</f>
        <v>0</v>
      </c>
      <c r="I111" s="48"/>
      <c r="J111" s="48">
        <f t="shared" ref="J111:J113" si="29">F111*I111</f>
        <v>0</v>
      </c>
      <c r="K111" s="87"/>
    </row>
    <row r="112" spans="1:11">
      <c r="A112" s="71">
        <f>A110+1</f>
        <v>106</v>
      </c>
      <c r="B112" s="163"/>
      <c r="C112" s="11"/>
      <c r="D112" s="210" t="s">
        <v>109</v>
      </c>
      <c r="E112" s="209" t="s">
        <v>23</v>
      </c>
      <c r="F112" s="47">
        <v>17</v>
      </c>
      <c r="G112" s="72"/>
      <c r="H112" s="48">
        <f t="shared" si="28"/>
        <v>0</v>
      </c>
      <c r="I112" s="48"/>
      <c r="J112" s="48">
        <f t="shared" si="29"/>
        <v>0</v>
      </c>
      <c r="K112" s="87"/>
    </row>
    <row r="113" spans="1:11">
      <c r="A113" s="71">
        <f t="shared" si="17"/>
        <v>107</v>
      </c>
      <c r="B113" s="21"/>
      <c r="C113" s="9"/>
      <c r="D113" s="231" t="s">
        <v>231</v>
      </c>
      <c r="E113" s="232" t="s">
        <v>1</v>
      </c>
      <c r="F113" s="47">
        <v>11</v>
      </c>
      <c r="G113" s="72"/>
      <c r="H113" s="48">
        <f t="shared" si="28"/>
        <v>0</v>
      </c>
      <c r="I113" s="48"/>
      <c r="J113" s="48">
        <f t="shared" si="29"/>
        <v>0</v>
      </c>
      <c r="K113" s="12"/>
    </row>
    <row r="114" spans="1:11">
      <c r="A114" s="71">
        <f t="shared" si="17"/>
        <v>108</v>
      </c>
      <c r="B114" s="52"/>
      <c r="C114" s="35"/>
      <c r="D114" s="60" t="s">
        <v>72</v>
      </c>
      <c r="E114" s="36"/>
      <c r="F114" s="73"/>
      <c r="G114" s="61"/>
      <c r="H114" s="62"/>
      <c r="I114" s="62"/>
      <c r="J114" s="63">
        <f>SUM(J80:J113)</f>
        <v>0</v>
      </c>
      <c r="K114" s="233"/>
    </row>
    <row r="115" spans="1:11">
      <c r="A115" s="71">
        <f t="shared" si="17"/>
        <v>109</v>
      </c>
      <c r="B115" s="52"/>
      <c r="C115" s="35"/>
      <c r="D115" s="60" t="s">
        <v>108</v>
      </c>
      <c r="E115" s="36"/>
      <c r="F115" s="73"/>
      <c r="G115" s="61"/>
      <c r="H115" s="62"/>
      <c r="I115" s="62"/>
      <c r="J115" s="63">
        <f>ROUND(J114*0.03,0)</f>
        <v>0</v>
      </c>
      <c r="K115" s="233"/>
    </row>
    <row r="116" spans="1:11">
      <c r="A116" s="71">
        <f t="shared" si="17"/>
        <v>110</v>
      </c>
      <c r="B116" s="52"/>
      <c r="C116" s="35"/>
      <c r="D116" s="49" t="s">
        <v>97</v>
      </c>
      <c r="E116" s="43"/>
      <c r="F116" s="73"/>
      <c r="G116" s="44"/>
      <c r="H116" s="50">
        <f>SUM(H80:H115)</f>
        <v>0</v>
      </c>
      <c r="I116" s="48"/>
      <c r="J116" s="51"/>
      <c r="K116" s="234"/>
    </row>
    <row r="117" spans="1:11">
      <c r="A117" s="71">
        <f t="shared" si="17"/>
        <v>111</v>
      </c>
      <c r="B117" s="52"/>
      <c r="C117" s="35"/>
      <c r="D117" s="49" t="s">
        <v>98</v>
      </c>
      <c r="E117" s="43"/>
      <c r="F117" s="73"/>
      <c r="G117" s="44"/>
      <c r="H117" s="45"/>
      <c r="I117" s="48"/>
      <c r="J117" s="50">
        <f>J114+J115</f>
        <v>0</v>
      </c>
      <c r="K117" s="234"/>
    </row>
    <row r="118" spans="1:11" ht="13.5" thickBot="1">
      <c r="A118" s="71">
        <f t="shared" si="17"/>
        <v>112</v>
      </c>
      <c r="B118" s="52"/>
      <c r="C118" s="35"/>
      <c r="D118" s="49" t="s">
        <v>100</v>
      </c>
      <c r="E118" s="43"/>
      <c r="F118" s="73"/>
      <c r="G118" s="44"/>
      <c r="H118" s="45"/>
      <c r="I118" s="45"/>
      <c r="J118" s="53">
        <f>H116+J117</f>
        <v>0</v>
      </c>
      <c r="K118" s="234"/>
    </row>
    <row r="119" spans="1:11" ht="16.5" thickTop="1">
      <c r="A119" s="71">
        <f t="shared" si="17"/>
        <v>113</v>
      </c>
      <c r="B119" s="23"/>
      <c r="C119" s="13"/>
      <c r="D119" s="54" t="s">
        <v>110</v>
      </c>
      <c r="E119" s="64"/>
      <c r="F119" s="73"/>
      <c r="G119" s="58"/>
      <c r="H119" s="59"/>
      <c r="I119" s="59"/>
      <c r="J119" s="45"/>
      <c r="K119" s="235"/>
    </row>
    <row r="120" spans="1:11">
      <c r="A120" s="71">
        <f t="shared" si="17"/>
        <v>114</v>
      </c>
      <c r="B120" s="227">
        <v>220260106</v>
      </c>
      <c r="C120" s="13"/>
      <c r="D120" s="226" t="s">
        <v>34</v>
      </c>
      <c r="E120" s="236" t="s">
        <v>1</v>
      </c>
      <c r="F120" s="237">
        <v>110</v>
      </c>
      <c r="G120" s="126"/>
      <c r="H120" s="238"/>
      <c r="I120" s="48"/>
      <c r="J120" s="48">
        <f t="shared" ref="J120:J122" si="30">F120*I120</f>
        <v>0</v>
      </c>
      <c r="K120" s="126"/>
    </row>
    <row r="121" spans="1:11">
      <c r="A121" s="71">
        <f t="shared" si="17"/>
        <v>115</v>
      </c>
      <c r="B121" s="227">
        <v>220260111</v>
      </c>
      <c r="C121" s="13"/>
      <c r="D121" s="226" t="s">
        <v>35</v>
      </c>
      <c r="E121" s="236" t="s">
        <v>1</v>
      </c>
      <c r="F121" s="237">
        <v>110</v>
      </c>
      <c r="G121" s="126"/>
      <c r="H121" s="238"/>
      <c r="I121" s="48"/>
      <c r="J121" s="48">
        <f t="shared" si="30"/>
        <v>0</v>
      </c>
      <c r="K121" s="126"/>
    </row>
    <row r="122" spans="1:11">
      <c r="A122" s="71">
        <f t="shared" si="17"/>
        <v>116</v>
      </c>
      <c r="B122" s="227">
        <v>220300001</v>
      </c>
      <c r="C122" s="13"/>
      <c r="D122" s="226" t="s">
        <v>2</v>
      </c>
      <c r="E122" s="236" t="s">
        <v>1</v>
      </c>
      <c r="F122" s="237">
        <v>14</v>
      </c>
      <c r="G122" s="126"/>
      <c r="H122" s="238"/>
      <c r="I122" s="48"/>
      <c r="J122" s="48">
        <f t="shared" si="30"/>
        <v>0</v>
      </c>
      <c r="K122" s="126"/>
    </row>
    <row r="123" spans="1:11">
      <c r="A123" s="71"/>
      <c r="B123" s="227"/>
      <c r="C123" s="13"/>
      <c r="D123" s="226"/>
      <c r="E123" s="236"/>
      <c r="F123" s="237"/>
      <c r="G123" s="126"/>
      <c r="H123" s="238"/>
      <c r="I123" s="48"/>
      <c r="J123" s="48"/>
      <c r="K123" s="126"/>
    </row>
    <row r="124" spans="1:11" ht="15.75">
      <c r="A124" s="71">
        <f>A122+1</f>
        <v>117</v>
      </c>
      <c r="B124" s="76"/>
      <c r="C124" s="74"/>
      <c r="D124" s="75" t="s">
        <v>3</v>
      </c>
      <c r="E124" s="239"/>
      <c r="F124" s="240"/>
      <c r="G124" s="126"/>
      <c r="H124" s="238"/>
      <c r="I124" s="48"/>
      <c r="J124" s="48"/>
      <c r="K124" s="241"/>
    </row>
    <row r="125" spans="1:11" ht="15">
      <c r="A125" s="71">
        <f t="shared" si="17"/>
        <v>118</v>
      </c>
      <c r="B125" s="21">
        <v>220500841</v>
      </c>
      <c r="C125" s="74"/>
      <c r="D125" s="9" t="s">
        <v>74</v>
      </c>
      <c r="E125" s="242" t="s">
        <v>1</v>
      </c>
      <c r="F125" s="237">
        <v>46</v>
      </c>
      <c r="G125" s="126"/>
      <c r="H125" s="238"/>
      <c r="I125" s="48"/>
      <c r="J125" s="48">
        <f t="shared" ref="J125:J133" si="31">F125*I125</f>
        <v>0</v>
      </c>
      <c r="K125" s="120"/>
    </row>
    <row r="126" spans="1:11" ht="15">
      <c r="A126" s="71">
        <f t="shared" si="17"/>
        <v>119</v>
      </c>
      <c r="B126" s="21">
        <v>220280001</v>
      </c>
      <c r="C126" s="74"/>
      <c r="D126" s="9" t="s">
        <v>14</v>
      </c>
      <c r="E126" s="242" t="s">
        <v>1</v>
      </c>
      <c r="F126" s="237">
        <v>92</v>
      </c>
      <c r="G126" s="126"/>
      <c r="H126" s="238"/>
      <c r="I126" s="48"/>
      <c r="J126" s="48">
        <f t="shared" si="31"/>
        <v>0</v>
      </c>
      <c r="K126" s="120"/>
    </row>
    <row r="127" spans="1:11" ht="15">
      <c r="A127" s="71">
        <f t="shared" si="17"/>
        <v>120</v>
      </c>
      <c r="B127" s="219">
        <v>220111422</v>
      </c>
      <c r="C127" s="74"/>
      <c r="D127" s="2" t="s">
        <v>21</v>
      </c>
      <c r="E127" s="6" t="s">
        <v>1</v>
      </c>
      <c r="F127" s="237">
        <v>46</v>
      </c>
      <c r="G127" s="126"/>
      <c r="H127" s="238"/>
      <c r="I127" s="48"/>
      <c r="J127" s="48">
        <f t="shared" si="31"/>
        <v>0</v>
      </c>
      <c r="K127" s="5"/>
    </row>
    <row r="128" spans="1:11" ht="15">
      <c r="A128" s="71">
        <f t="shared" si="17"/>
        <v>121</v>
      </c>
      <c r="B128" s="227" t="s">
        <v>55</v>
      </c>
      <c r="C128" s="74"/>
      <c r="D128" s="9" t="s">
        <v>71</v>
      </c>
      <c r="E128" s="6" t="s">
        <v>1</v>
      </c>
      <c r="F128" s="237">
        <v>1</v>
      </c>
      <c r="G128" s="126"/>
      <c r="H128" s="238"/>
      <c r="I128" s="48"/>
      <c r="J128" s="48">
        <f t="shared" si="31"/>
        <v>0</v>
      </c>
      <c r="K128" s="5"/>
    </row>
    <row r="129" spans="1:11" ht="15">
      <c r="A129" s="71">
        <f t="shared" si="17"/>
        <v>122</v>
      </c>
      <c r="B129" s="227" t="s">
        <v>55</v>
      </c>
      <c r="C129" s="74"/>
      <c r="D129" s="226" t="s">
        <v>56</v>
      </c>
      <c r="E129" s="119" t="s">
        <v>69</v>
      </c>
      <c r="F129" s="237">
        <v>1</v>
      </c>
      <c r="G129" s="126"/>
      <c r="H129" s="238"/>
      <c r="I129" s="48"/>
      <c r="J129" s="48">
        <f t="shared" si="31"/>
        <v>0</v>
      </c>
      <c r="K129" s="120"/>
    </row>
    <row r="130" spans="1:11" ht="15.75">
      <c r="A130" s="71">
        <f t="shared" si="17"/>
        <v>123</v>
      </c>
      <c r="B130" s="21"/>
      <c r="C130" s="74"/>
      <c r="D130" s="75" t="s">
        <v>73</v>
      </c>
      <c r="E130" s="242"/>
      <c r="F130" s="243"/>
      <c r="G130" s="126"/>
      <c r="H130" s="238"/>
      <c r="I130" s="48"/>
      <c r="J130" s="48"/>
      <c r="K130" s="120"/>
    </row>
    <row r="131" spans="1:11" ht="15">
      <c r="A131" s="71">
        <f t="shared" si="17"/>
        <v>124</v>
      </c>
      <c r="B131" s="219">
        <v>220730406</v>
      </c>
      <c r="C131" s="74"/>
      <c r="D131" s="3" t="s">
        <v>5</v>
      </c>
      <c r="E131" s="244" t="s">
        <v>1</v>
      </c>
      <c r="F131" s="237">
        <v>11</v>
      </c>
      <c r="G131" s="126"/>
      <c r="H131" s="238"/>
      <c r="I131" s="48"/>
      <c r="J131" s="48">
        <f t="shared" si="31"/>
        <v>0</v>
      </c>
      <c r="K131" s="5"/>
    </row>
    <row r="132" spans="1:11" ht="15">
      <c r="A132" s="71">
        <f t="shared" si="17"/>
        <v>125</v>
      </c>
      <c r="B132" s="21" t="s">
        <v>79</v>
      </c>
      <c r="C132" s="74"/>
      <c r="D132" s="3" t="s">
        <v>115</v>
      </c>
      <c r="E132" s="244" t="s">
        <v>1</v>
      </c>
      <c r="F132" s="237">
        <v>1</v>
      </c>
      <c r="G132" s="126"/>
      <c r="H132" s="238"/>
      <c r="I132" s="48"/>
      <c r="J132" s="48">
        <f>F132*I132</f>
        <v>0</v>
      </c>
      <c r="K132" s="5"/>
    </row>
    <row r="133" spans="1:11" ht="15">
      <c r="A133" s="71">
        <f t="shared" si="17"/>
        <v>126</v>
      </c>
      <c r="B133" s="227" t="s">
        <v>55</v>
      </c>
      <c r="C133" s="74"/>
      <c r="D133" s="226" t="s">
        <v>57</v>
      </c>
      <c r="E133" s="119" t="s">
        <v>1</v>
      </c>
      <c r="F133" s="237">
        <v>1</v>
      </c>
      <c r="G133" s="126"/>
      <c r="H133" s="238"/>
      <c r="I133" s="48"/>
      <c r="J133" s="48">
        <f t="shared" si="31"/>
        <v>0</v>
      </c>
      <c r="K133" s="5"/>
    </row>
    <row r="134" spans="1:11" ht="15.75">
      <c r="A134" s="71">
        <f t="shared" si="17"/>
        <v>127</v>
      </c>
      <c r="B134" s="21"/>
      <c r="C134" s="74"/>
      <c r="D134" s="75" t="s">
        <v>15</v>
      </c>
      <c r="E134" s="242"/>
      <c r="F134" s="245"/>
      <c r="G134" s="126"/>
      <c r="H134" s="238"/>
      <c r="I134" s="48"/>
      <c r="J134" s="48"/>
      <c r="K134" s="120"/>
    </row>
    <row r="135" spans="1:11" ht="15">
      <c r="A135" s="71">
        <f t="shared" si="17"/>
        <v>128</v>
      </c>
      <c r="B135" s="21">
        <v>220320041</v>
      </c>
      <c r="C135" s="74"/>
      <c r="D135" s="9" t="s">
        <v>16</v>
      </c>
      <c r="E135" s="119" t="s">
        <v>1</v>
      </c>
      <c r="F135" s="237">
        <v>2</v>
      </c>
      <c r="G135" s="126"/>
      <c r="H135" s="238"/>
      <c r="I135" s="48"/>
      <c r="J135" s="48">
        <f t="shared" ref="J135:J136" si="32">F135*I135</f>
        <v>0</v>
      </c>
      <c r="K135" s="246"/>
    </row>
    <row r="136" spans="1:11" ht="15">
      <c r="A136" s="71">
        <f t="shared" si="17"/>
        <v>129</v>
      </c>
      <c r="B136" s="21"/>
      <c r="C136" s="74"/>
      <c r="D136" s="9" t="s">
        <v>211</v>
      </c>
      <c r="E136" s="119" t="s">
        <v>1</v>
      </c>
      <c r="F136" s="237">
        <v>2</v>
      </c>
      <c r="G136" s="126"/>
      <c r="H136" s="238"/>
      <c r="I136" s="48"/>
      <c r="J136" s="48">
        <f t="shared" si="32"/>
        <v>0</v>
      </c>
      <c r="K136" s="246"/>
    </row>
    <row r="137" spans="1:11" ht="15.75">
      <c r="A137" s="71">
        <f t="shared" si="17"/>
        <v>130</v>
      </c>
      <c r="B137" s="21"/>
      <c r="C137" s="74"/>
      <c r="D137" s="75" t="s">
        <v>143</v>
      </c>
      <c r="E137" s="242"/>
      <c r="F137" s="240"/>
      <c r="G137" s="126"/>
      <c r="H137" s="238"/>
      <c r="I137" s="48"/>
      <c r="J137" s="48"/>
      <c r="K137" s="120"/>
    </row>
    <row r="138" spans="1:11" ht="15">
      <c r="A138" s="71">
        <f t="shared" si="17"/>
        <v>131</v>
      </c>
      <c r="B138" s="3" t="s">
        <v>77</v>
      </c>
      <c r="C138" s="74"/>
      <c r="D138" s="2" t="s">
        <v>116</v>
      </c>
      <c r="E138" s="119" t="s">
        <v>69</v>
      </c>
      <c r="F138" s="237">
        <v>1</v>
      </c>
      <c r="G138" s="126"/>
      <c r="H138" s="238"/>
      <c r="I138" s="48"/>
      <c r="J138" s="48">
        <f>F138*I138</f>
        <v>0</v>
      </c>
      <c r="K138" s="246"/>
    </row>
    <row r="139" spans="1:11" ht="15">
      <c r="A139" s="71">
        <f t="shared" si="17"/>
        <v>132</v>
      </c>
      <c r="B139" s="3" t="s">
        <v>77</v>
      </c>
      <c r="C139" s="74"/>
      <c r="D139" s="2" t="s">
        <v>217</v>
      </c>
      <c r="E139" s="119" t="s">
        <v>69</v>
      </c>
      <c r="F139" s="237">
        <v>1</v>
      </c>
      <c r="G139" s="126"/>
      <c r="H139" s="238"/>
      <c r="I139" s="48"/>
      <c r="J139" s="48">
        <f>F139*I139</f>
        <v>0</v>
      </c>
      <c r="K139" s="246"/>
    </row>
    <row r="140" spans="1:11" ht="15">
      <c r="A140" s="71">
        <f t="shared" si="17"/>
        <v>133</v>
      </c>
      <c r="B140" s="227">
        <v>220321771</v>
      </c>
      <c r="C140" s="74"/>
      <c r="D140" s="226" t="s">
        <v>58</v>
      </c>
      <c r="E140" s="119" t="s">
        <v>1</v>
      </c>
      <c r="F140" s="237">
        <v>1</v>
      </c>
      <c r="G140" s="126"/>
      <c r="H140" s="238"/>
      <c r="I140" s="48"/>
      <c r="J140" s="48">
        <f>F140*I140</f>
        <v>0</v>
      </c>
      <c r="K140" s="246"/>
    </row>
    <row r="141" spans="1:11" ht="15.75">
      <c r="A141" s="71">
        <f t="shared" si="17"/>
        <v>134</v>
      </c>
      <c r="B141" s="219"/>
      <c r="C141" s="74"/>
      <c r="D141" s="247" t="s">
        <v>59</v>
      </c>
      <c r="E141" s="248"/>
      <c r="F141" s="243"/>
      <c r="G141" s="126"/>
      <c r="H141" s="238"/>
      <c r="I141" s="48"/>
      <c r="J141" s="48"/>
      <c r="K141" s="249"/>
    </row>
    <row r="142" spans="1:11" ht="15">
      <c r="A142" s="71">
        <f t="shared" si="17"/>
        <v>135</v>
      </c>
      <c r="B142" s="219" t="s">
        <v>77</v>
      </c>
      <c r="C142" s="74"/>
      <c r="D142" s="250" t="s">
        <v>212</v>
      </c>
      <c r="E142" s="251" t="s">
        <v>1</v>
      </c>
      <c r="F142" s="237">
        <v>48</v>
      </c>
      <c r="G142" s="126"/>
      <c r="H142" s="238"/>
      <c r="I142" s="48"/>
      <c r="J142" s="48">
        <f t="shared" ref="J142:J148" si="33">F142*I142</f>
        <v>0</v>
      </c>
      <c r="K142" s="252"/>
    </row>
    <row r="143" spans="1:11" ht="15">
      <c r="A143" s="71">
        <f t="shared" si="17"/>
        <v>136</v>
      </c>
      <c r="B143" s="219" t="s">
        <v>77</v>
      </c>
      <c r="C143" s="74"/>
      <c r="D143" s="253" t="s">
        <v>60</v>
      </c>
      <c r="E143" s="251" t="s">
        <v>1</v>
      </c>
      <c r="F143" s="237">
        <v>48</v>
      </c>
      <c r="G143" s="126"/>
      <c r="H143" s="238"/>
      <c r="I143" s="48"/>
      <c r="J143" s="48">
        <f t="shared" si="33"/>
        <v>0</v>
      </c>
      <c r="K143" s="252"/>
    </row>
    <row r="144" spans="1:11" ht="15">
      <c r="A144" s="71">
        <f t="shared" si="17"/>
        <v>137</v>
      </c>
      <c r="B144" s="219" t="s">
        <v>77</v>
      </c>
      <c r="C144" s="74"/>
      <c r="D144" s="253" t="s">
        <v>140</v>
      </c>
      <c r="E144" s="251" t="s">
        <v>1</v>
      </c>
      <c r="F144" s="237">
        <v>2</v>
      </c>
      <c r="G144" s="126"/>
      <c r="H144" s="238"/>
      <c r="I144" s="48"/>
      <c r="J144" s="48">
        <f t="shared" si="33"/>
        <v>0</v>
      </c>
      <c r="K144" s="252"/>
    </row>
    <row r="145" spans="1:11" ht="15">
      <c r="A145" s="71">
        <f t="shared" si="17"/>
        <v>138</v>
      </c>
      <c r="B145" s="219" t="s">
        <v>77</v>
      </c>
      <c r="C145" s="74"/>
      <c r="D145" s="253" t="s">
        <v>139</v>
      </c>
      <c r="E145" s="251" t="s">
        <v>1</v>
      </c>
      <c r="F145" s="237">
        <v>4</v>
      </c>
      <c r="G145" s="126"/>
      <c r="H145" s="238"/>
      <c r="I145" s="48"/>
      <c r="J145" s="48">
        <f t="shared" si="33"/>
        <v>0</v>
      </c>
      <c r="K145" s="252"/>
    </row>
    <row r="146" spans="1:11" ht="25.5">
      <c r="A146" s="71">
        <f t="shared" si="17"/>
        <v>139</v>
      </c>
      <c r="B146" s="219" t="s">
        <v>77</v>
      </c>
      <c r="C146" s="74"/>
      <c r="D146" s="253" t="s">
        <v>61</v>
      </c>
      <c r="E146" s="251" t="s">
        <v>1</v>
      </c>
      <c r="F146" s="237">
        <v>2</v>
      </c>
      <c r="G146" s="126"/>
      <c r="H146" s="238"/>
      <c r="I146" s="48"/>
      <c r="J146" s="48">
        <f t="shared" si="33"/>
        <v>0</v>
      </c>
      <c r="K146" s="252"/>
    </row>
    <row r="147" spans="1:11" ht="15">
      <c r="A147" s="71">
        <f t="shared" ref="A147:A155" si="34">A146+1</f>
        <v>140</v>
      </c>
      <c r="B147" s="219" t="s">
        <v>77</v>
      </c>
      <c r="C147" s="74"/>
      <c r="D147" s="253" t="s">
        <v>62</v>
      </c>
      <c r="E147" s="254" t="s">
        <v>1</v>
      </c>
      <c r="F147" s="237">
        <v>2</v>
      </c>
      <c r="G147" s="126"/>
      <c r="H147" s="238"/>
      <c r="I147" s="48"/>
      <c r="J147" s="48">
        <f t="shared" si="33"/>
        <v>0</v>
      </c>
      <c r="K147" s="252"/>
    </row>
    <row r="148" spans="1:11" ht="15">
      <c r="A148" s="71">
        <f t="shared" si="34"/>
        <v>141</v>
      </c>
      <c r="B148" s="219" t="s">
        <v>77</v>
      </c>
      <c r="C148" s="74"/>
      <c r="D148" s="253" t="s">
        <v>63</v>
      </c>
      <c r="E148" s="254" t="s">
        <v>1</v>
      </c>
      <c r="F148" s="237">
        <v>1</v>
      </c>
      <c r="G148" s="126"/>
      <c r="H148" s="238"/>
      <c r="I148" s="48"/>
      <c r="J148" s="48">
        <f t="shared" si="33"/>
        <v>0</v>
      </c>
      <c r="K148" s="252"/>
    </row>
    <row r="149" spans="1:11" ht="15.75" thickBot="1">
      <c r="A149" s="71">
        <f t="shared" si="34"/>
        <v>142</v>
      </c>
      <c r="B149" s="23"/>
      <c r="C149" s="74"/>
      <c r="D149" s="65" t="s">
        <v>101</v>
      </c>
      <c r="E149" s="66"/>
      <c r="F149" s="237"/>
      <c r="G149" s="67"/>
      <c r="H149" s="68"/>
      <c r="I149" s="68"/>
      <c r="J149" s="53">
        <f>SUM(J120:J148)</f>
        <v>0</v>
      </c>
      <c r="K149" s="255"/>
    </row>
    <row r="150" spans="1:11" ht="16.5" thickTop="1">
      <c r="A150" s="71">
        <f t="shared" si="34"/>
        <v>143</v>
      </c>
      <c r="B150" s="76"/>
      <c r="C150" s="75"/>
      <c r="D150" s="256" t="s">
        <v>9</v>
      </c>
      <c r="E150" s="77"/>
      <c r="F150" s="237"/>
      <c r="G150" s="120"/>
      <c r="H150" s="25"/>
      <c r="I150" s="32"/>
      <c r="J150" s="9"/>
      <c r="K150" s="9"/>
    </row>
    <row r="151" spans="1:11" ht="15">
      <c r="A151" s="71">
        <f t="shared" si="34"/>
        <v>144</v>
      </c>
      <c r="B151" s="227">
        <v>220261622</v>
      </c>
      <c r="C151" s="9"/>
      <c r="D151" s="226" t="s">
        <v>10</v>
      </c>
      <c r="E151" s="119" t="s">
        <v>1</v>
      </c>
      <c r="F151" s="237">
        <v>1900</v>
      </c>
      <c r="G151" s="257"/>
      <c r="H151" s="258"/>
      <c r="I151" s="48"/>
      <c r="J151" s="48">
        <f t="shared" ref="J151:J154" si="35">F151*I151</f>
        <v>0</v>
      </c>
      <c r="K151" s="259"/>
    </row>
    <row r="152" spans="1:11" ht="15">
      <c r="A152" s="71">
        <f t="shared" si="34"/>
        <v>145</v>
      </c>
      <c r="B152" s="227">
        <v>220261661</v>
      </c>
      <c r="C152" s="9"/>
      <c r="D152" s="226" t="s">
        <v>64</v>
      </c>
      <c r="E152" s="119" t="s">
        <v>23</v>
      </c>
      <c r="F152" s="237">
        <v>500</v>
      </c>
      <c r="G152" s="257"/>
      <c r="H152" s="258"/>
      <c r="I152" s="48"/>
      <c r="J152" s="48">
        <f t="shared" si="35"/>
        <v>0</v>
      </c>
      <c r="K152" s="259"/>
    </row>
    <row r="153" spans="1:11" ht="15">
      <c r="A153" s="71">
        <f t="shared" si="34"/>
        <v>146</v>
      </c>
      <c r="B153" s="227">
        <v>220261611</v>
      </c>
      <c r="C153" s="9"/>
      <c r="D153" s="226" t="s">
        <v>65</v>
      </c>
      <c r="E153" s="119" t="s">
        <v>1</v>
      </c>
      <c r="F153" s="237">
        <v>2</v>
      </c>
      <c r="G153" s="257"/>
      <c r="H153" s="258"/>
      <c r="I153" s="48"/>
      <c r="J153" s="48">
        <f t="shared" si="35"/>
        <v>0</v>
      </c>
      <c r="K153" s="259"/>
    </row>
    <row r="154" spans="1:11" ht="15">
      <c r="A154" s="71">
        <f t="shared" si="34"/>
        <v>147</v>
      </c>
      <c r="B154" s="227">
        <v>220521001</v>
      </c>
      <c r="C154" s="9"/>
      <c r="D154" s="226" t="s">
        <v>66</v>
      </c>
      <c r="E154" s="119" t="s">
        <v>1</v>
      </c>
      <c r="F154" s="237">
        <v>1</v>
      </c>
      <c r="G154" s="257"/>
      <c r="H154" s="258"/>
      <c r="I154" s="48"/>
      <c r="J154" s="48">
        <f t="shared" si="35"/>
        <v>0</v>
      </c>
      <c r="K154" s="259"/>
    </row>
    <row r="155" spans="1:11" ht="15.75" thickBot="1">
      <c r="A155" s="71">
        <f t="shared" si="34"/>
        <v>148</v>
      </c>
      <c r="B155" s="23"/>
      <c r="C155" s="13"/>
      <c r="D155" s="65" t="s">
        <v>102</v>
      </c>
      <c r="E155" s="66"/>
      <c r="F155" s="237"/>
      <c r="G155" s="67"/>
      <c r="H155" s="68"/>
      <c r="I155" s="68"/>
      <c r="J155" s="53">
        <f>SUM(J151:J154)</f>
        <v>0</v>
      </c>
      <c r="K155" s="259"/>
    </row>
    <row r="156" spans="1:11" ht="15.75" thickTop="1">
      <c r="A156" s="205" t="s">
        <v>136</v>
      </c>
      <c r="B156" s="146"/>
      <c r="C156" s="146"/>
      <c r="D156" s="146"/>
      <c r="E156" s="146"/>
      <c r="F156" s="146"/>
      <c r="G156" s="257"/>
      <c r="H156" s="258"/>
      <c r="I156" s="258"/>
      <c r="J156" s="74"/>
      <c r="K156" s="259"/>
    </row>
    <row r="157" spans="1:11" ht="45" customHeight="1">
      <c r="A157" s="260" t="s">
        <v>137</v>
      </c>
      <c r="B157" s="260"/>
      <c r="C157" s="260"/>
      <c r="D157" s="260"/>
      <c r="E157" s="260"/>
      <c r="F157" s="260"/>
      <c r="G157" s="260"/>
      <c r="H157" s="260"/>
      <c r="I157" s="260"/>
      <c r="J157" s="260"/>
      <c r="K157" s="259"/>
    </row>
  </sheetData>
  <mergeCells count="7">
    <mergeCell ref="A157:J157"/>
    <mergeCell ref="K1:K2"/>
    <mergeCell ref="A1:A2"/>
    <mergeCell ref="B1:B2"/>
    <mergeCell ref="D1:D2"/>
    <mergeCell ref="E1:E2"/>
    <mergeCell ref="F1:F2"/>
  </mergeCells>
  <printOptions gridLines="1"/>
  <pageMargins left="0.79" right="0.27559055118110237" top="0.70866141732283472" bottom="0.59055118110236227" header="0.31496062992125984" footer="0.23622047244094491"/>
  <pageSetup paperSize="9" scale="85" orientation="landscape" r:id="rId1"/>
  <headerFooter>
    <oddHeader>&amp;C&amp;"Arial,tučné kurzíva"&amp;14SOUPIS PRACÍ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KrList</vt:lpstr>
      <vt:lpstr>Rekap</vt:lpstr>
      <vt:lpstr>SP</vt:lpstr>
      <vt:lpstr>Rekap!Názvy_tisku</vt:lpstr>
      <vt:lpstr>SP!Názvy_tisku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Mirek</cp:lastModifiedBy>
  <cp:lastPrinted>2020-03-16T21:47:31Z</cp:lastPrinted>
  <dcterms:created xsi:type="dcterms:W3CDTF">1997-02-15T12:55:11Z</dcterms:created>
  <dcterms:modified xsi:type="dcterms:W3CDTF">2020-03-16T21:47:46Z</dcterms:modified>
</cp:coreProperties>
</file>